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52082E-D01F-4909-98A9-64A40CDA70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ecio de Venta" sheetId="1" r:id="rId1"/>
    <sheet name="Costos Totales" sheetId="3" r:id="rId2"/>
  </sheets>
  <calcPr calcId="181029"/>
  <extLst>
    <ext uri="GoogleSheetsCustomDataVersion1">
      <go:sheetsCustomData xmlns:go="http://customooxmlschemas.google.com/" r:id="rId11" roundtripDataSignature="AMtx7mj8nNzauoVUIR3EOqqQoOtFy9o+Xg=="/>
    </ext>
  </extLst>
</workbook>
</file>

<file path=xl/calcChain.xml><?xml version="1.0" encoding="utf-8"?>
<calcChain xmlns="http://schemas.openxmlformats.org/spreadsheetml/2006/main">
  <c r="AX19" i="3" l="1"/>
  <c r="E14" i="3"/>
  <c r="E22" i="3" s="1"/>
  <c r="R22" i="3"/>
  <c r="D22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X20" i="3"/>
  <c r="AS20" i="3"/>
  <c r="AA19" i="3" s="1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AS19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G21" i="3"/>
  <c r="AX18" i="3"/>
  <c r="AS18" i="3"/>
  <c r="AA23" i="3" s="1"/>
  <c r="AM20" i="3"/>
  <c r="AL20" i="3"/>
  <c r="AK20" i="3"/>
  <c r="AJ20" i="3"/>
  <c r="AI20" i="3"/>
  <c r="AH20" i="3"/>
  <c r="AG20" i="3"/>
  <c r="AF20" i="3"/>
  <c r="AE20" i="3"/>
  <c r="AD20" i="3"/>
  <c r="AC20" i="3"/>
  <c r="AB20" i="3"/>
  <c r="G20" i="3"/>
  <c r="J20" i="3" s="1"/>
  <c r="AX17" i="3"/>
  <c r="AS17" i="3"/>
  <c r="AA21" i="3" s="1"/>
  <c r="AM19" i="3"/>
  <c r="AL19" i="3"/>
  <c r="AK19" i="3"/>
  <c r="AJ19" i="3"/>
  <c r="AI19" i="3"/>
  <c r="AH19" i="3"/>
  <c r="AG19" i="3"/>
  <c r="AF19" i="3"/>
  <c r="AE19" i="3"/>
  <c r="AD19" i="3"/>
  <c r="AC19" i="3"/>
  <c r="AB19" i="3"/>
  <c r="G19" i="3"/>
  <c r="H19" i="3" s="1"/>
  <c r="I19" i="3" s="1"/>
  <c r="AX16" i="3"/>
  <c r="AS16" i="3"/>
  <c r="AA20" i="3" s="1"/>
  <c r="AM18" i="3"/>
  <c r="AL18" i="3"/>
  <c r="AK18" i="3"/>
  <c r="AJ18" i="3"/>
  <c r="AI18" i="3"/>
  <c r="AH18" i="3"/>
  <c r="AG18" i="3"/>
  <c r="AF18" i="3"/>
  <c r="AE18" i="3"/>
  <c r="AD18" i="3"/>
  <c r="AC18" i="3"/>
  <c r="AB18" i="3"/>
  <c r="G18" i="3"/>
  <c r="J18" i="3" s="1"/>
  <c r="AX15" i="3"/>
  <c r="AS15" i="3"/>
  <c r="AA18" i="3" s="1"/>
  <c r="AM17" i="3"/>
  <c r="AL17" i="3"/>
  <c r="AK17" i="3"/>
  <c r="AJ17" i="3"/>
  <c r="AI17" i="3"/>
  <c r="AH17" i="3"/>
  <c r="AG17" i="3"/>
  <c r="AF17" i="3"/>
  <c r="AE17" i="3"/>
  <c r="AD17" i="3"/>
  <c r="AC17" i="3"/>
  <c r="AB17" i="3"/>
  <c r="G17" i="3"/>
  <c r="J17" i="3" s="1"/>
  <c r="AX14" i="3"/>
  <c r="AS14" i="3"/>
  <c r="AA17" i="3" s="1"/>
  <c r="AM16" i="3"/>
  <c r="AL16" i="3"/>
  <c r="AK16" i="3"/>
  <c r="AJ16" i="3"/>
  <c r="AI16" i="3"/>
  <c r="AH16" i="3"/>
  <c r="AG16" i="3"/>
  <c r="AF16" i="3"/>
  <c r="AE16" i="3"/>
  <c r="AD16" i="3"/>
  <c r="AC16" i="3"/>
  <c r="AB16" i="3"/>
  <c r="G16" i="3"/>
  <c r="H16" i="3" s="1"/>
  <c r="I16" i="3" s="1"/>
  <c r="AX13" i="3"/>
  <c r="AS13" i="3"/>
  <c r="AA16" i="3" s="1"/>
  <c r="AM15" i="3"/>
  <c r="AL15" i="3"/>
  <c r="AK15" i="3"/>
  <c r="AJ15" i="3"/>
  <c r="AI15" i="3"/>
  <c r="AH15" i="3"/>
  <c r="AG15" i="3"/>
  <c r="AF15" i="3"/>
  <c r="AE15" i="3"/>
  <c r="AD15" i="3"/>
  <c r="AC15" i="3"/>
  <c r="AB15" i="3"/>
  <c r="G15" i="3"/>
  <c r="J15" i="3" s="1"/>
  <c r="AX12" i="3"/>
  <c r="AS12" i="3"/>
  <c r="AA15" i="3" s="1"/>
  <c r="AM14" i="3"/>
  <c r="AL14" i="3"/>
  <c r="AK14" i="3"/>
  <c r="AJ14" i="3"/>
  <c r="AI14" i="3"/>
  <c r="AH14" i="3"/>
  <c r="AG14" i="3"/>
  <c r="AF14" i="3"/>
  <c r="AE14" i="3"/>
  <c r="AD14" i="3"/>
  <c r="AC14" i="3"/>
  <c r="AB14" i="3"/>
  <c r="AX11" i="3"/>
  <c r="AS11" i="3"/>
  <c r="AA14" i="3" s="1"/>
  <c r="AM13" i="3"/>
  <c r="AL13" i="3"/>
  <c r="AK13" i="3"/>
  <c r="AJ13" i="3"/>
  <c r="AI13" i="3"/>
  <c r="AH13" i="3"/>
  <c r="AG13" i="3"/>
  <c r="AF13" i="3"/>
  <c r="AE13" i="3"/>
  <c r="AD13" i="3"/>
  <c r="AC13" i="3"/>
  <c r="AB13" i="3"/>
  <c r="G13" i="3"/>
  <c r="J13" i="3" s="1"/>
  <c r="AX10" i="3"/>
  <c r="AS10" i="3"/>
  <c r="AA13" i="3" s="1"/>
  <c r="AM12" i="3"/>
  <c r="AL12" i="3"/>
  <c r="AK12" i="3"/>
  <c r="AJ12" i="3"/>
  <c r="AI12" i="3"/>
  <c r="AH12" i="3"/>
  <c r="AG12" i="3"/>
  <c r="AF12" i="3"/>
  <c r="AE12" i="3"/>
  <c r="AD12" i="3"/>
  <c r="AC12" i="3"/>
  <c r="AB12" i="3"/>
  <c r="G12" i="3"/>
  <c r="J12" i="3" s="1"/>
  <c r="AX9" i="3"/>
  <c r="AA12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G11" i="3"/>
  <c r="H11" i="3" s="1"/>
  <c r="I11" i="3" s="1"/>
  <c r="AX8" i="3"/>
  <c r="AA11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G10" i="3"/>
  <c r="J10" i="3" s="1"/>
  <c r="AX7" i="3"/>
  <c r="AA10" i="3"/>
  <c r="G9" i="3"/>
  <c r="J9" i="3" s="1"/>
  <c r="AC9" i="3"/>
  <c r="AA9" i="3"/>
  <c r="G8" i="3"/>
  <c r="H8" i="3" s="1"/>
  <c r="I8" i="3" s="1"/>
  <c r="D27" i="1"/>
  <c r="E27" i="1" s="1"/>
  <c r="D26" i="1"/>
  <c r="E26" i="1" s="1"/>
  <c r="E19" i="1"/>
  <c r="F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F13" i="1" s="1"/>
  <c r="E12" i="1"/>
  <c r="H12" i="1" s="1"/>
  <c r="E11" i="1"/>
  <c r="H11" i="1" s="1"/>
  <c r="E10" i="1"/>
  <c r="H10" i="1" s="1"/>
  <c r="G14" i="3" l="1"/>
  <c r="J14" i="3" s="1"/>
  <c r="J11" i="3"/>
  <c r="J16" i="3"/>
  <c r="H18" i="3"/>
  <c r="I18" i="3" s="1"/>
  <c r="J19" i="3"/>
  <c r="H20" i="3"/>
  <c r="I20" i="3" s="1"/>
  <c r="AN19" i="3"/>
  <c r="AB9" i="3"/>
  <c r="H12" i="3"/>
  <c r="I12" i="3" s="1"/>
  <c r="AF9" i="3"/>
  <c r="AK9" i="3"/>
  <c r="AM9" i="3"/>
  <c r="AC25" i="3"/>
  <c r="G11" i="1"/>
  <c r="G13" i="1"/>
  <c r="G15" i="1"/>
  <c r="G17" i="1"/>
  <c r="G19" i="1"/>
  <c r="AN16" i="3"/>
  <c r="AN20" i="3"/>
  <c r="F15" i="1"/>
  <c r="H13" i="1"/>
  <c r="AH9" i="3"/>
  <c r="AV21" i="3"/>
  <c r="AL9" i="3"/>
  <c r="AD9" i="3"/>
  <c r="AX6" i="3"/>
  <c r="AE9" i="3"/>
  <c r="AN23" i="3"/>
  <c r="F17" i="1"/>
  <c r="AN14" i="3"/>
  <c r="AN21" i="3"/>
  <c r="F10" i="1"/>
  <c r="F16" i="1"/>
  <c r="AG9" i="3"/>
  <c r="AN10" i="3"/>
  <c r="AN13" i="3"/>
  <c r="J21" i="3"/>
  <c r="H21" i="3"/>
  <c r="I21" i="3" s="1"/>
  <c r="F11" i="1"/>
  <c r="AN18" i="3"/>
  <c r="H19" i="1"/>
  <c r="F14" i="1"/>
  <c r="G10" i="1"/>
  <c r="G16" i="1"/>
  <c r="H9" i="3"/>
  <c r="I9" i="3" s="1"/>
  <c r="AI9" i="3"/>
  <c r="H10" i="3"/>
  <c r="I10" i="3" s="1"/>
  <c r="F12" i="1"/>
  <c r="F18" i="1"/>
  <c r="G12" i="1"/>
  <c r="G14" i="1"/>
  <c r="G18" i="1"/>
  <c r="J8" i="3"/>
  <c r="AJ9" i="3"/>
  <c r="H13" i="3"/>
  <c r="I13" i="3" s="1"/>
  <c r="AN12" i="3"/>
  <c r="H15" i="3"/>
  <c r="I15" i="3" s="1"/>
  <c r="AN15" i="3"/>
  <c r="H17" i="3"/>
  <c r="I17" i="3" s="1"/>
  <c r="AN17" i="3"/>
  <c r="AN22" i="3"/>
  <c r="AN11" i="3"/>
  <c r="AX21" i="3" l="1"/>
  <c r="G22" i="3"/>
  <c r="H14" i="3"/>
  <c r="I14" i="3" s="1"/>
  <c r="I22" i="3" s="1"/>
  <c r="AF25" i="3"/>
  <c r="AK25" i="3"/>
  <c r="AB25" i="3"/>
  <c r="AM25" i="3"/>
  <c r="AJ25" i="3"/>
  <c r="AD25" i="3"/>
  <c r="H22" i="3"/>
  <c r="AW15" i="3"/>
  <c r="AW7" i="3"/>
  <c r="AW18" i="3"/>
  <c r="AW10" i="3"/>
  <c r="AW13" i="3"/>
  <c r="AW16" i="3"/>
  <c r="AW19" i="3"/>
  <c r="AW11" i="3"/>
  <c r="AW14" i="3"/>
  <c r="AW17" i="3"/>
  <c r="AW20" i="3"/>
  <c r="AW8" i="3"/>
  <c r="AW6" i="3"/>
  <c r="AW12" i="3"/>
  <c r="AW9" i="3"/>
  <c r="AH25" i="3"/>
  <c r="AI25" i="3"/>
  <c r="AL25" i="3"/>
  <c r="AE25" i="3"/>
  <c r="AN9" i="3"/>
  <c r="AN25" i="3" s="1"/>
  <c r="AG25" i="3"/>
  <c r="J22" i="3" l="1"/>
  <c r="AW21" i="3"/>
</calcChain>
</file>

<file path=xl/sharedStrings.xml><?xml version="1.0" encoding="utf-8"?>
<sst xmlns="http://schemas.openxmlformats.org/spreadsheetml/2006/main" count="89" uniqueCount="85">
  <si>
    <t>Costo Producto</t>
  </si>
  <si>
    <t>Margen Requerido</t>
  </si>
  <si>
    <t>Precio de Venta</t>
  </si>
  <si>
    <t>Ganancia $</t>
  </si>
  <si>
    <t>Ganancia %</t>
  </si>
  <si>
    <t>Descuento 20%</t>
  </si>
  <si>
    <t>Para ganar un 30%, necesito por lo menos ir a 0.7</t>
  </si>
  <si>
    <t>No seria real mi ganancia por producto si simplemente le agrego un 30% al costo</t>
  </si>
  <si>
    <t>No es lo mismo:</t>
  </si>
  <si>
    <t>150 * 1.30 =</t>
  </si>
  <si>
    <t>150 / 0.7 =</t>
  </si>
  <si>
    <t>Concepto</t>
  </si>
  <si>
    <t>TOTAL</t>
  </si>
  <si>
    <t>Fuente:Elaboración propia</t>
  </si>
  <si>
    <t>Total</t>
  </si>
  <si>
    <t xml:space="preserve"> </t>
  </si>
  <si>
    <t>8 - Egresos fijos</t>
  </si>
  <si>
    <t xml:space="preserve"> Egresos fijos Mensuales-Anuales 2019 en pesos uruguayos corrientes</t>
  </si>
  <si>
    <t>Producto 1</t>
  </si>
  <si>
    <t>Producto</t>
  </si>
  <si>
    <t>P. de Venta c/u en $</t>
  </si>
  <si>
    <t>C. Variable</t>
  </si>
  <si>
    <t>Costo total</t>
  </si>
  <si>
    <t>CV % de Venta</t>
  </si>
  <si>
    <t>M. contribución</t>
  </si>
  <si>
    <t>Utilidad</t>
  </si>
  <si>
    <t>Gastos a Modificar</t>
  </si>
  <si>
    <t>Importe ($) Mensual</t>
  </si>
  <si>
    <t>Porcentaje Relativo</t>
  </si>
  <si>
    <t>Anual</t>
  </si>
  <si>
    <t>Costos</t>
  </si>
  <si>
    <t>Mensual</t>
  </si>
  <si>
    <t>Ute</t>
  </si>
  <si>
    <t>Resina</t>
  </si>
  <si>
    <t>Producto 2</t>
  </si>
  <si>
    <t>Ose</t>
  </si>
  <si>
    <t>Producto 3</t>
  </si>
  <si>
    <t>Antel</t>
  </si>
  <si>
    <t>Pigmentos</t>
  </si>
  <si>
    <t>Producto 4</t>
  </si>
  <si>
    <t>BPS</t>
  </si>
  <si>
    <t>Gemas</t>
  </si>
  <si>
    <t>Producto 5</t>
  </si>
  <si>
    <t>Folletos</t>
  </si>
  <si>
    <t>Lijas</t>
  </si>
  <si>
    <t>Producto 6</t>
  </si>
  <si>
    <t>Publicidad página</t>
  </si>
  <si>
    <t>Fieltro</t>
  </si>
  <si>
    <t>Producto 7</t>
  </si>
  <si>
    <t>Almacenamiento</t>
  </si>
  <si>
    <t>Silicona Fria</t>
  </si>
  <si>
    <t>Producto 8</t>
  </si>
  <si>
    <t xml:space="preserve">Boletas </t>
  </si>
  <si>
    <t>Alambre</t>
  </si>
  <si>
    <t>Producto 9</t>
  </si>
  <si>
    <t>POS de boletas</t>
  </si>
  <si>
    <t>Bolsas</t>
  </si>
  <si>
    <t>Producto 10</t>
  </si>
  <si>
    <t>Amortización</t>
  </si>
  <si>
    <t>Molde</t>
  </si>
  <si>
    <t>Producto 11</t>
  </si>
  <si>
    <t>Alquiler</t>
  </si>
  <si>
    <t>Barniz</t>
  </si>
  <si>
    <t>Producto 12</t>
  </si>
  <si>
    <t>Honorarios</t>
  </si>
  <si>
    <t>Guantes</t>
  </si>
  <si>
    <t>Producto 13</t>
  </si>
  <si>
    <t>Empleados</t>
  </si>
  <si>
    <t>Caja</t>
  </si>
  <si>
    <t>Producto 14</t>
  </si>
  <si>
    <t>Lugar de producción</t>
  </si>
  <si>
    <t>Jarrita</t>
  </si>
  <si>
    <t>Sueldos</t>
  </si>
  <si>
    <t>Otros costos variables</t>
  </si>
  <si>
    <t>Promedio</t>
  </si>
  <si>
    <t>Agua</t>
  </si>
  <si>
    <t>MÉTODO DE FIJACIÓN DE PRECIOS</t>
  </si>
  <si>
    <t>Beneficio</t>
  </si>
  <si>
    <t>COSTOS VARIABLES</t>
  </si>
  <si>
    <t>Pegamento</t>
  </si>
  <si>
    <t>COSTO POR PRODUCTO</t>
  </si>
  <si>
    <t>COSTOS FIJOS ANUALES</t>
  </si>
  <si>
    <t>Electricidad</t>
  </si>
  <si>
    <t>Telefonia</t>
  </si>
  <si>
    <t>Aportes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</si>
</sst>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5" formatCode="_-* #,##0_-;\-* #,##0_-;_-* &quot;-&quot;??_-;_-@"/>
    <numFmt numFmtId="166" formatCode="_(* #,##0_);_(* \(#,##0\);_(* &quot;-&quot;??_);_(@_)"/>
    <numFmt numFmtId="174" formatCode="_-&quot;$&quot;\ * #,##0_-;\-&quot;$&quot;\ * #,##0_-;_-&quot;$&quot;\ * &quot;-&quot;??_-;_-@_-"/>
  </numFmts>
  <fonts count="19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9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rgb="FF000000"/>
      <name val="Calibri"/>
      <family val="2"/>
    </font>
    <font>
      <b/>
      <sz val="2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22"/>
      <color rgb="FF000000"/>
      <name val="Calibri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7" tint="0.59999389629810485"/>
        <bgColor rgb="FFF2F2F2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8" xfId="0" applyFont="1" applyFill="1" applyBorder="1"/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0" fontId="0" fillId="3" borderId="13" xfId="0" applyFont="1" applyFill="1" applyBorder="1"/>
    <xf numFmtId="0" fontId="6" fillId="3" borderId="14" xfId="0" applyFont="1" applyFill="1" applyBorder="1"/>
    <xf numFmtId="0" fontId="2" fillId="3" borderId="14" xfId="0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right"/>
    </xf>
    <xf numFmtId="165" fontId="2" fillId="3" borderId="15" xfId="0" applyNumberFormat="1" applyFont="1" applyFill="1" applyBorder="1" applyAlignment="1">
      <alignment horizontal="right"/>
    </xf>
    <xf numFmtId="0" fontId="3" fillId="0" borderId="7" xfId="0" applyFont="1" applyBorder="1"/>
    <xf numFmtId="0" fontId="2" fillId="3" borderId="6" xfId="0" applyFont="1" applyFill="1" applyBorder="1" applyAlignment="1">
      <alignment horizontal="center"/>
    </xf>
    <xf numFmtId="0" fontId="3" fillId="0" borderId="10" xfId="0" applyFont="1" applyBorder="1"/>
    <xf numFmtId="0" fontId="2" fillId="3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44" fontId="10" fillId="0" borderId="25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44" fontId="12" fillId="2" borderId="16" xfId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0" fontId="12" fillId="2" borderId="16" xfId="0" applyNumberFormat="1" applyFont="1" applyFill="1" applyBorder="1" applyAlignment="1">
      <alignment horizontal="center" vertical="center"/>
    </xf>
    <xf numFmtId="44" fontId="10" fillId="0" borderId="26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7" xfId="0" applyFont="1" applyBorder="1" applyAlignment="1"/>
    <xf numFmtId="0" fontId="0" fillId="0" borderId="21" xfId="0" applyFont="1" applyBorder="1" applyAlignment="1"/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/>
    <xf numFmtId="10" fontId="10" fillId="0" borderId="7" xfId="0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44" fontId="11" fillId="0" borderId="7" xfId="1" applyFont="1" applyBorder="1" applyAlignment="1">
      <alignment horizontal="left"/>
    </xf>
    <xf numFmtId="44" fontId="13" fillId="0" borderId="7" xfId="1" applyFont="1" applyBorder="1" applyAlignment="1">
      <alignment horizontal="left"/>
    </xf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0" fillId="4" borderId="8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166" fontId="0" fillId="4" borderId="1" xfId="0" applyNumberFormat="1" applyFon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13" xfId="0" applyFont="1" applyFill="1" applyBorder="1"/>
    <xf numFmtId="0" fontId="0" fillId="4" borderId="14" xfId="0" applyFont="1" applyFill="1" applyBorder="1"/>
    <xf numFmtId="0" fontId="6" fillId="4" borderId="14" xfId="0" applyFont="1" applyFill="1" applyBorder="1"/>
    <xf numFmtId="0" fontId="0" fillId="4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/>
    <xf numFmtId="0" fontId="17" fillId="4" borderId="6" xfId="0" applyFont="1" applyFill="1" applyBorder="1" applyAlignment="1">
      <alignment horizontal="center" vertical="center"/>
    </xf>
    <xf numFmtId="0" fontId="0" fillId="4" borderId="7" xfId="0" applyFont="1" applyFill="1" applyBorder="1"/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" fillId="4" borderId="9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5" xfId="0" applyFont="1" applyFill="1" applyBorder="1"/>
    <xf numFmtId="0" fontId="3" fillId="5" borderId="7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2" fillId="7" borderId="1" xfId="0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44" fontId="0" fillId="4" borderId="1" xfId="1" applyFont="1" applyFill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44" fontId="0" fillId="8" borderId="1" xfId="1" applyFont="1" applyFill="1" applyBorder="1" applyAlignment="1">
      <alignment horizontal="center" vertical="center"/>
    </xf>
    <xf numFmtId="166" fontId="0" fillId="8" borderId="1" xfId="0" applyNumberFormat="1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174" fontId="16" fillId="7" borderId="12" xfId="1" applyNumberFormat="1" applyFont="1" applyFill="1" applyBorder="1" applyAlignment="1">
      <alignment horizontal="center" vertical="center"/>
    </xf>
    <xf numFmtId="166" fontId="16" fillId="7" borderId="12" xfId="0" applyNumberFormat="1" applyFont="1" applyFill="1" applyBorder="1" applyAlignment="1">
      <alignment horizontal="center" vertical="center"/>
    </xf>
    <xf numFmtId="9" fontId="16" fillId="7" borderId="12" xfId="0" applyNumberFormat="1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44" fontId="16" fillId="6" borderId="28" xfId="1" applyFont="1" applyFill="1" applyBorder="1" applyAlignment="1">
      <alignment horizontal="center" vertical="center"/>
    </xf>
    <xf numFmtId="44" fontId="15" fillId="7" borderId="12" xfId="1" applyFont="1" applyFill="1" applyBorder="1" applyAlignment="1">
      <alignment horizontal="center" vertical="center"/>
    </xf>
    <xf numFmtId="9" fontId="15" fillId="7" borderId="12" xfId="0" applyNumberFormat="1" applyFont="1" applyFill="1" applyBorder="1" applyAlignment="1">
      <alignment horizontal="center" vertical="center"/>
    </xf>
    <xf numFmtId="166" fontId="15" fillId="7" borderId="12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36695</xdr:colOff>
      <xdr:row>1</xdr:row>
      <xdr:rowOff>115728</xdr:rowOff>
    </xdr:from>
    <xdr:to>
      <xdr:col>7</xdr:col>
      <xdr:colOff>1183821</xdr:colOff>
      <xdr:row>7</xdr:row>
      <xdr:rowOff>80042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561331-4F73-4BD0-80F7-9BB14D526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302" y="115728"/>
          <a:ext cx="3120162" cy="1107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1073117</xdr:colOff>
      <xdr:row>1</xdr:row>
      <xdr:rowOff>0</xdr:rowOff>
    </xdr:from>
    <xdr:to>
      <xdr:col>9</xdr:col>
      <xdr:colOff>219634</xdr:colOff>
      <xdr:row>6</xdr:row>
      <xdr:rowOff>30758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931631-00BE-4221-9CB1-232798EA6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470" y="0"/>
          <a:ext cx="3046164" cy="1061699"/>
        </a:xfrm>
        <a:prstGeom prst="rect">
          <a:avLst/>
        </a:prstGeom>
      </xdr:spPr>
    </xdr:pic>
    <xdr:clientData/>
  </xdr:twoCellAnchor>
  <xdr:twoCellAnchor editAs="oneCell">
    <xdr:from>
      <xdr:col>16</xdr:col>
      <xdr:colOff>362327</xdr:colOff>
      <xdr:row>1</xdr:row>
      <xdr:rowOff>73960</xdr:rowOff>
    </xdr:from>
    <xdr:to>
      <xdr:col>17</xdr:col>
      <xdr:colOff>282387</xdr:colOff>
      <xdr:row>4</xdr:row>
      <xdr:rowOff>22412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01984B-C578-4BB5-A498-1A6552654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6298" y="275666"/>
          <a:ext cx="1556118" cy="542364"/>
        </a:xfrm>
        <a:prstGeom prst="rect">
          <a:avLst/>
        </a:prstGeom>
      </xdr:spPr>
    </xdr:pic>
    <xdr:clientData/>
  </xdr:twoCellAnchor>
  <xdr:twoCellAnchor editAs="oneCell">
    <xdr:from>
      <xdr:col>47</xdr:col>
      <xdr:colOff>1113122</xdr:colOff>
      <xdr:row>1</xdr:row>
      <xdr:rowOff>85166</xdr:rowOff>
    </xdr:from>
    <xdr:to>
      <xdr:col>48</xdr:col>
      <xdr:colOff>1380564</xdr:colOff>
      <xdr:row>4</xdr:row>
      <xdr:rowOff>33618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BB47B8-90C8-4A7D-8D86-FA4E45F86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9328" y="275666"/>
          <a:ext cx="1556118" cy="542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29"/>
  <sheetViews>
    <sheetView showGridLines="0" tabSelected="1" zoomScale="70" zoomScaleNormal="70" workbookViewId="0">
      <selection activeCell="G16" sqref="G16"/>
    </sheetView>
  </sheetViews>
  <sheetFormatPr baseColWidth="10" defaultColWidth="14.42578125" defaultRowHeight="15" customHeight="1" x14ac:dyDescent="0.25"/>
  <cols>
    <col min="2" max="2" width="12.42578125" customWidth="1"/>
    <col min="3" max="3" width="22.5703125" customWidth="1"/>
    <col min="4" max="4" width="26" customWidth="1"/>
    <col min="5" max="5" width="18.85546875" customWidth="1"/>
    <col min="6" max="6" width="15" bestFit="1" customWidth="1"/>
    <col min="8" max="8" width="18" customWidth="1"/>
  </cols>
  <sheetData>
    <row r="1" spans="2:9" ht="15" customHeight="1" thickBot="1" x14ac:dyDescent="0.3"/>
    <row r="2" spans="2:9" ht="15" customHeight="1" x14ac:dyDescent="0.25">
      <c r="B2" s="41"/>
      <c r="C2" s="42"/>
      <c r="D2" s="42"/>
      <c r="E2" s="42"/>
      <c r="F2" s="42"/>
      <c r="G2" s="42"/>
      <c r="H2" s="42"/>
      <c r="I2" s="43"/>
    </row>
    <row r="3" spans="2:9" ht="15" customHeight="1" x14ac:dyDescent="0.25">
      <c r="B3" s="44"/>
      <c r="C3" s="45"/>
      <c r="D3" s="45"/>
      <c r="E3" s="45"/>
      <c r="F3" s="45"/>
      <c r="G3" s="45"/>
      <c r="H3" s="45"/>
      <c r="I3" s="46"/>
    </row>
    <row r="4" spans="2:9" ht="15" customHeight="1" x14ac:dyDescent="0.25">
      <c r="B4" s="44"/>
      <c r="C4" s="47" t="s">
        <v>76</v>
      </c>
      <c r="D4" s="47"/>
      <c r="E4" s="47"/>
      <c r="F4" s="45"/>
      <c r="G4" s="45"/>
      <c r="H4" s="45"/>
      <c r="I4" s="46"/>
    </row>
    <row r="5" spans="2:9" ht="15" customHeight="1" x14ac:dyDescent="0.25">
      <c r="B5" s="44"/>
      <c r="C5" s="47"/>
      <c r="D5" s="47"/>
      <c r="E5" s="47"/>
      <c r="F5" s="45"/>
      <c r="G5" s="45"/>
      <c r="H5" s="45"/>
      <c r="I5" s="46"/>
    </row>
    <row r="6" spans="2:9" ht="15" customHeight="1" x14ac:dyDescent="0.25">
      <c r="B6" s="44"/>
      <c r="C6" s="47"/>
      <c r="D6" s="47"/>
      <c r="E6" s="47"/>
      <c r="F6" s="45"/>
      <c r="G6" s="45"/>
      <c r="H6" s="45"/>
      <c r="I6" s="46"/>
    </row>
    <row r="7" spans="2:9" ht="15" customHeight="1" x14ac:dyDescent="0.25">
      <c r="B7" s="44"/>
      <c r="C7" s="47"/>
      <c r="D7" s="47"/>
      <c r="E7" s="47"/>
      <c r="F7" s="45"/>
      <c r="G7" s="45"/>
      <c r="H7" s="45"/>
      <c r="I7" s="46"/>
    </row>
    <row r="8" spans="2:9" ht="15" customHeight="1" thickBot="1" x14ac:dyDescent="0.3">
      <c r="B8" s="44"/>
      <c r="C8" s="45"/>
      <c r="D8" s="45"/>
      <c r="E8" s="45"/>
      <c r="F8" s="45"/>
      <c r="G8" s="45"/>
      <c r="H8" s="45"/>
      <c r="I8" s="46"/>
    </row>
    <row r="9" spans="2:9" ht="19.5" thickBot="1" x14ac:dyDescent="0.35">
      <c r="B9" s="44"/>
      <c r="C9" s="31" t="s">
        <v>0</v>
      </c>
      <c r="D9" s="31" t="s">
        <v>1</v>
      </c>
      <c r="E9" s="31" t="s">
        <v>2</v>
      </c>
      <c r="F9" s="31" t="s">
        <v>3</v>
      </c>
      <c r="G9" s="31" t="s">
        <v>4</v>
      </c>
      <c r="H9" s="31" t="s">
        <v>5</v>
      </c>
      <c r="I9" s="46"/>
    </row>
    <row r="10" spans="2:9" ht="18.75" x14ac:dyDescent="0.25">
      <c r="B10" s="44"/>
      <c r="C10" s="32">
        <v>150</v>
      </c>
      <c r="D10" s="33">
        <v>0.1</v>
      </c>
      <c r="E10" s="32">
        <f t="shared" ref="E10:E19" si="0">C10/D10</f>
        <v>1500</v>
      </c>
      <c r="F10" s="32">
        <f t="shared" ref="F10:F19" si="1">E10-C10</f>
        <v>1350</v>
      </c>
      <c r="G10" s="34">
        <f t="shared" ref="G10:G19" si="2">(E10-C10)/C10</f>
        <v>9</v>
      </c>
      <c r="H10" s="32">
        <f t="shared" ref="H10:H19" si="3">E10*0.8</f>
        <v>1200</v>
      </c>
      <c r="I10" s="46"/>
    </row>
    <row r="11" spans="2:9" ht="18.75" x14ac:dyDescent="0.25">
      <c r="B11" s="44"/>
      <c r="C11" s="32">
        <v>150</v>
      </c>
      <c r="D11" s="33">
        <v>0.2</v>
      </c>
      <c r="E11" s="32">
        <f t="shared" si="0"/>
        <v>750</v>
      </c>
      <c r="F11" s="32">
        <f t="shared" si="1"/>
        <v>600</v>
      </c>
      <c r="G11" s="34">
        <f t="shared" si="2"/>
        <v>4</v>
      </c>
      <c r="H11" s="32">
        <f t="shared" si="3"/>
        <v>600</v>
      </c>
      <c r="I11" s="46"/>
    </row>
    <row r="12" spans="2:9" ht="18.75" x14ac:dyDescent="0.25">
      <c r="B12" s="44"/>
      <c r="C12" s="32">
        <v>150</v>
      </c>
      <c r="D12" s="33">
        <v>0.3</v>
      </c>
      <c r="E12" s="32">
        <f t="shared" si="0"/>
        <v>500</v>
      </c>
      <c r="F12" s="32">
        <f t="shared" si="1"/>
        <v>350</v>
      </c>
      <c r="G12" s="34">
        <f t="shared" si="2"/>
        <v>2.3333333333333335</v>
      </c>
      <c r="H12" s="32">
        <f t="shared" si="3"/>
        <v>400</v>
      </c>
      <c r="I12" s="46"/>
    </row>
    <row r="13" spans="2:9" ht="18.75" x14ac:dyDescent="0.25">
      <c r="B13" s="44"/>
      <c r="C13" s="32">
        <v>150</v>
      </c>
      <c r="D13" s="33">
        <v>0.4</v>
      </c>
      <c r="E13" s="32">
        <f t="shared" si="0"/>
        <v>375</v>
      </c>
      <c r="F13" s="32">
        <f t="shared" si="1"/>
        <v>225</v>
      </c>
      <c r="G13" s="34">
        <f t="shared" si="2"/>
        <v>1.5</v>
      </c>
      <c r="H13" s="32">
        <f t="shared" si="3"/>
        <v>300</v>
      </c>
      <c r="I13" s="46"/>
    </row>
    <row r="14" spans="2:9" ht="18.75" x14ac:dyDescent="0.25">
      <c r="B14" s="44"/>
      <c r="C14" s="32">
        <v>150</v>
      </c>
      <c r="D14" s="33">
        <v>0.5</v>
      </c>
      <c r="E14" s="32">
        <f t="shared" si="0"/>
        <v>300</v>
      </c>
      <c r="F14" s="32">
        <f t="shared" si="1"/>
        <v>150</v>
      </c>
      <c r="G14" s="34">
        <f t="shared" si="2"/>
        <v>1</v>
      </c>
      <c r="H14" s="32">
        <f t="shared" si="3"/>
        <v>240</v>
      </c>
      <c r="I14" s="46"/>
    </row>
    <row r="15" spans="2:9" ht="19.5" thickBot="1" x14ac:dyDescent="0.3">
      <c r="B15" s="44"/>
      <c r="C15" s="32">
        <v>150</v>
      </c>
      <c r="D15" s="33">
        <v>0.6</v>
      </c>
      <c r="E15" s="32">
        <f t="shared" si="0"/>
        <v>250</v>
      </c>
      <c r="F15" s="32">
        <f t="shared" si="1"/>
        <v>100</v>
      </c>
      <c r="G15" s="34">
        <f t="shared" si="2"/>
        <v>0.66666666666666663</v>
      </c>
      <c r="H15" s="32">
        <f t="shared" si="3"/>
        <v>200</v>
      </c>
      <c r="I15" s="46"/>
    </row>
    <row r="16" spans="2:9" ht="21.75" thickBot="1" x14ac:dyDescent="0.3">
      <c r="B16" s="44"/>
      <c r="C16" s="35">
        <v>150</v>
      </c>
      <c r="D16" s="36">
        <v>0.7</v>
      </c>
      <c r="E16" s="35">
        <f t="shared" si="0"/>
        <v>214.28571428571431</v>
      </c>
      <c r="F16" s="35">
        <f t="shared" si="1"/>
        <v>64.285714285714306</v>
      </c>
      <c r="G16" s="37">
        <f t="shared" si="2"/>
        <v>0.42857142857142871</v>
      </c>
      <c r="H16" s="35">
        <f t="shared" si="3"/>
        <v>171.42857142857144</v>
      </c>
      <c r="I16" s="46"/>
    </row>
    <row r="17" spans="2:9" ht="18.75" x14ac:dyDescent="0.25">
      <c r="B17" s="44"/>
      <c r="C17" s="32">
        <v>150</v>
      </c>
      <c r="D17" s="33">
        <v>0.8</v>
      </c>
      <c r="E17" s="32">
        <f t="shared" si="0"/>
        <v>187.5</v>
      </c>
      <c r="F17" s="32">
        <f t="shared" si="1"/>
        <v>37.5</v>
      </c>
      <c r="G17" s="34">
        <f t="shared" si="2"/>
        <v>0.25</v>
      </c>
      <c r="H17" s="32">
        <f t="shared" si="3"/>
        <v>150</v>
      </c>
      <c r="I17" s="46"/>
    </row>
    <row r="18" spans="2:9" ht="18.75" x14ac:dyDescent="0.25">
      <c r="B18" s="44"/>
      <c r="C18" s="32">
        <v>150</v>
      </c>
      <c r="D18" s="33">
        <v>0.9</v>
      </c>
      <c r="E18" s="32">
        <f t="shared" si="0"/>
        <v>166.66666666666666</v>
      </c>
      <c r="F18" s="32">
        <f t="shared" si="1"/>
        <v>16.666666666666657</v>
      </c>
      <c r="G18" s="34">
        <f t="shared" si="2"/>
        <v>0.11111111111111105</v>
      </c>
      <c r="H18" s="32">
        <f t="shared" si="3"/>
        <v>133.33333333333334</v>
      </c>
      <c r="I18" s="46"/>
    </row>
    <row r="19" spans="2:9" ht="19.5" thickBot="1" x14ac:dyDescent="0.3">
      <c r="B19" s="44"/>
      <c r="C19" s="38">
        <v>150</v>
      </c>
      <c r="D19" s="39">
        <v>1</v>
      </c>
      <c r="E19" s="38">
        <f t="shared" si="0"/>
        <v>150</v>
      </c>
      <c r="F19" s="38">
        <f t="shared" si="1"/>
        <v>0</v>
      </c>
      <c r="G19" s="40">
        <f t="shared" si="2"/>
        <v>0</v>
      </c>
      <c r="H19" s="38">
        <f t="shared" si="3"/>
        <v>120</v>
      </c>
      <c r="I19" s="46"/>
    </row>
    <row r="20" spans="2:9" ht="18.75" x14ac:dyDescent="0.3">
      <c r="B20" s="44"/>
      <c r="C20" s="48"/>
      <c r="D20" s="48"/>
      <c r="E20" s="48"/>
      <c r="F20" s="49"/>
      <c r="G20" s="49"/>
      <c r="H20" s="48"/>
      <c r="I20" s="46"/>
    </row>
    <row r="21" spans="2:9" ht="18.75" x14ac:dyDescent="0.3">
      <c r="B21" s="44"/>
      <c r="C21" s="50" t="s">
        <v>6</v>
      </c>
      <c r="D21" s="48"/>
      <c r="E21" s="48"/>
      <c r="F21" s="48"/>
      <c r="G21" s="48"/>
      <c r="H21" s="48"/>
      <c r="I21" s="46"/>
    </row>
    <row r="22" spans="2:9" ht="18.75" x14ac:dyDescent="0.3">
      <c r="B22" s="44"/>
      <c r="C22" s="50" t="s">
        <v>7</v>
      </c>
      <c r="D22" s="48"/>
      <c r="E22" s="48"/>
      <c r="F22" s="48"/>
      <c r="G22" s="48"/>
      <c r="H22" s="48"/>
      <c r="I22" s="46"/>
    </row>
    <row r="23" spans="2:9" ht="18.75" x14ac:dyDescent="0.3">
      <c r="B23" s="44"/>
      <c r="C23" s="50" t="s">
        <v>8</v>
      </c>
      <c r="D23" s="48"/>
      <c r="E23" s="48"/>
      <c r="F23" s="48"/>
      <c r="G23" s="48"/>
      <c r="H23" s="48"/>
      <c r="I23" s="46"/>
    </row>
    <row r="24" spans="2:9" ht="18.75" x14ac:dyDescent="0.3">
      <c r="B24" s="44"/>
      <c r="C24" s="50"/>
      <c r="D24" s="48" t="s">
        <v>2</v>
      </c>
      <c r="E24" s="48" t="s">
        <v>77</v>
      </c>
      <c r="F24" s="48"/>
      <c r="G24" s="48"/>
      <c r="H24" s="48"/>
      <c r="I24" s="46"/>
    </row>
    <row r="25" spans="2:9" ht="18.75" x14ac:dyDescent="0.3">
      <c r="B25" s="44"/>
      <c r="C25" s="50"/>
      <c r="D25" s="48"/>
      <c r="E25" s="48"/>
      <c r="F25" s="48"/>
      <c r="G25" s="48"/>
      <c r="H25" s="48"/>
      <c r="I25" s="46"/>
    </row>
    <row r="26" spans="2:9" ht="15" customHeight="1" x14ac:dyDescent="0.3">
      <c r="B26" s="44"/>
      <c r="C26" s="51" t="s">
        <v>9</v>
      </c>
      <c r="D26" s="52">
        <f>C10*1.3</f>
        <v>195</v>
      </c>
      <c r="E26" s="53">
        <f>+D26-C10</f>
        <v>45</v>
      </c>
      <c r="F26" s="48"/>
      <c r="G26" s="48"/>
      <c r="H26" s="48"/>
      <c r="I26" s="46"/>
    </row>
    <row r="27" spans="2:9" ht="15" customHeight="1" x14ac:dyDescent="0.3">
      <c r="B27" s="44"/>
      <c r="C27" s="51" t="s">
        <v>10</v>
      </c>
      <c r="D27" s="52">
        <f>150/0.7</f>
        <v>214.28571428571431</v>
      </c>
      <c r="E27" s="53">
        <f>+D27-C10</f>
        <v>64.285714285714306</v>
      </c>
      <c r="F27" s="45"/>
      <c r="G27" s="45"/>
      <c r="H27" s="45"/>
      <c r="I27" s="46"/>
    </row>
    <row r="28" spans="2:9" ht="15" customHeight="1" x14ac:dyDescent="0.3">
      <c r="B28" s="44"/>
      <c r="C28" s="48"/>
      <c r="D28" s="48"/>
      <c r="E28" s="48"/>
      <c r="F28" s="45"/>
      <c r="G28" s="45"/>
      <c r="H28" s="45"/>
      <c r="I28" s="46"/>
    </row>
    <row r="29" spans="2:9" ht="15" customHeight="1" thickBot="1" x14ac:dyDescent="0.3">
      <c r="B29" s="54"/>
      <c r="C29" s="55"/>
      <c r="D29" s="55"/>
      <c r="E29" s="55"/>
      <c r="F29" s="55"/>
      <c r="G29" s="55"/>
      <c r="H29" s="55"/>
      <c r="I29" s="56"/>
    </row>
  </sheetData>
  <mergeCells count="1">
    <mergeCell ref="C4:E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01"/>
  <sheetViews>
    <sheetView showGridLines="0" zoomScale="85" zoomScaleNormal="85" workbookViewId="0">
      <selection activeCell="D26" sqref="D26"/>
    </sheetView>
  </sheetViews>
  <sheetFormatPr baseColWidth="10" defaultColWidth="14.42578125" defaultRowHeight="15" customHeight="1" x14ac:dyDescent="0.25"/>
  <cols>
    <col min="1" max="1" width="10.7109375" customWidth="1"/>
    <col min="2" max="2" width="3.28515625" customWidth="1"/>
    <col min="3" max="3" width="18.85546875" style="2" customWidth="1"/>
    <col min="4" max="4" width="17.85546875" customWidth="1"/>
    <col min="5" max="5" width="12.85546875" bestFit="1" customWidth="1"/>
    <col min="6" max="6" width="10.7109375" hidden="1" customWidth="1"/>
    <col min="7" max="7" width="10.42578125" hidden="1" customWidth="1"/>
    <col min="8" max="8" width="13.5703125" customWidth="1"/>
    <col min="9" max="9" width="14.140625" customWidth="1"/>
    <col min="10" max="10" width="12.85546875" bestFit="1" customWidth="1"/>
    <col min="11" max="12" width="3.28515625" customWidth="1"/>
    <col min="13" max="13" width="7" hidden="1" customWidth="1"/>
    <col min="14" max="14" width="3.28515625" hidden="1" customWidth="1"/>
    <col min="15" max="16" width="3.28515625" customWidth="1"/>
    <col min="17" max="17" width="24.5703125" customWidth="1"/>
    <col min="18" max="18" width="13.28515625" customWidth="1"/>
    <col min="19" max="21" width="3.28515625" customWidth="1"/>
    <col min="22" max="24" width="3.28515625" hidden="1" customWidth="1"/>
    <col min="25" max="25" width="10.85546875" hidden="1" customWidth="1"/>
    <col min="26" max="26" width="4.28515625" hidden="1" customWidth="1"/>
    <col min="27" max="27" width="17.85546875" hidden="1" customWidth="1"/>
    <col min="28" max="40" width="10.7109375" hidden="1" customWidth="1"/>
    <col min="41" max="41" width="3.140625" hidden="1" customWidth="1"/>
    <col min="42" max="43" width="10.7109375" hidden="1" customWidth="1"/>
    <col min="44" max="44" width="10.85546875" hidden="1" customWidth="1"/>
    <col min="45" max="45" width="3" customWidth="1"/>
    <col min="46" max="47" width="10.7109375" customWidth="1"/>
    <col min="48" max="48" width="19.28515625" customWidth="1"/>
    <col min="49" max="49" width="22.28515625" bestFit="1" customWidth="1"/>
    <col min="50" max="50" width="13.140625" bestFit="1" customWidth="1"/>
    <col min="51" max="51" width="2.42578125" customWidth="1"/>
    <col min="52" max="55" width="10.7109375" customWidth="1"/>
    <col min="56" max="56" width="20.42578125" customWidth="1"/>
    <col min="57" max="57" width="10.7109375" customWidth="1"/>
    <col min="58" max="58" width="3.42578125" customWidth="1"/>
    <col min="59" max="64" width="10.7109375" customWidth="1"/>
  </cols>
  <sheetData>
    <row r="1" spans="1:64" ht="15" customHeight="1" thickBot="1" x14ac:dyDescent="0.3"/>
    <row r="2" spans="1:64" ht="15.75" thickBot="1" x14ac:dyDescent="0.3">
      <c r="A2" s="1"/>
      <c r="B2" s="57"/>
      <c r="C2" s="92"/>
      <c r="D2" s="58"/>
      <c r="E2" s="58"/>
      <c r="F2" s="58"/>
      <c r="G2" s="58"/>
      <c r="H2" s="58"/>
      <c r="I2" s="58"/>
      <c r="J2" s="58"/>
      <c r="K2" s="59"/>
      <c r="L2" s="75"/>
      <c r="M2" s="75"/>
      <c r="N2" s="75"/>
      <c r="O2" s="75"/>
      <c r="P2" s="75"/>
      <c r="Q2" s="41"/>
      <c r="R2" s="43"/>
      <c r="S2" s="75"/>
      <c r="T2" s="75"/>
      <c r="U2" s="75"/>
      <c r="V2" s="75"/>
      <c r="W2" s="75"/>
      <c r="X2" s="75"/>
      <c r="Y2" s="1"/>
      <c r="Z2" s="1"/>
      <c r="AR2" s="1"/>
      <c r="AS2" s="57"/>
      <c r="AT2" s="58"/>
      <c r="AU2" s="58"/>
      <c r="AV2" s="58"/>
      <c r="AW2" s="58"/>
      <c r="AX2" s="58"/>
      <c r="AY2" s="59"/>
    </row>
    <row r="3" spans="1:64" ht="15.75" x14ac:dyDescent="0.25">
      <c r="A3" s="1"/>
      <c r="B3" s="60"/>
      <c r="C3" s="74" t="s">
        <v>78</v>
      </c>
      <c r="D3" s="61"/>
      <c r="E3" s="73"/>
      <c r="F3" s="73"/>
      <c r="G3" s="73"/>
      <c r="H3" s="73"/>
      <c r="I3" s="73"/>
      <c r="J3" s="73"/>
      <c r="K3" s="63"/>
      <c r="L3" s="75"/>
      <c r="M3" s="75"/>
      <c r="N3" s="75"/>
      <c r="O3" s="75"/>
      <c r="P3" s="75"/>
      <c r="Q3" s="44"/>
      <c r="R3" s="46"/>
      <c r="S3" s="75"/>
      <c r="T3" s="75"/>
      <c r="U3" s="75"/>
      <c r="V3" s="75"/>
      <c r="W3" s="75"/>
      <c r="X3" s="75"/>
      <c r="Y3" s="1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  <c r="AQ3" s="1"/>
      <c r="AR3" s="1"/>
      <c r="AS3" s="83"/>
      <c r="AT3" s="89" t="s">
        <v>81</v>
      </c>
      <c r="AU3" s="88"/>
      <c r="AV3" s="88"/>
      <c r="AW3" s="73"/>
      <c r="AX3" s="73"/>
      <c r="AY3" s="63"/>
      <c r="BF3" s="10"/>
      <c r="BH3" s="1"/>
    </row>
    <row r="4" spans="1:64" x14ac:dyDescent="0.25">
      <c r="A4" s="1"/>
      <c r="B4" s="60"/>
      <c r="C4" s="61"/>
      <c r="D4" s="61"/>
      <c r="E4" s="64"/>
      <c r="F4" s="64"/>
      <c r="G4" s="64"/>
      <c r="H4" s="64"/>
      <c r="I4" s="65"/>
      <c r="J4" s="65"/>
      <c r="K4" s="63"/>
      <c r="L4" s="75"/>
      <c r="M4" s="75"/>
      <c r="N4" s="75"/>
      <c r="O4" s="75"/>
      <c r="P4" s="75"/>
      <c r="Q4" s="44"/>
      <c r="R4" s="46"/>
      <c r="S4" s="75"/>
      <c r="T4" s="75"/>
      <c r="U4" s="75"/>
      <c r="V4" s="75"/>
      <c r="W4" s="75"/>
      <c r="X4" s="75"/>
      <c r="Y4" s="1"/>
      <c r="Z4" s="8"/>
      <c r="AA4" s="28" t="s">
        <v>16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9"/>
      <c r="AQ4" s="1"/>
      <c r="AR4" s="1"/>
      <c r="AS4" s="84"/>
      <c r="AT4" s="88"/>
      <c r="AU4" s="88"/>
      <c r="AV4" s="88"/>
      <c r="AW4" s="64"/>
      <c r="AX4" s="64"/>
      <c r="AY4" s="63"/>
      <c r="BB4" s="1"/>
      <c r="BC4" s="1"/>
      <c r="BF4" s="14"/>
      <c r="BG4" s="1"/>
      <c r="BH4" s="1"/>
      <c r="BI4" s="1"/>
      <c r="BJ4" s="1"/>
      <c r="BK4" s="1"/>
      <c r="BL4" s="1"/>
    </row>
    <row r="5" spans="1:64" ht="18.75" x14ac:dyDescent="0.25">
      <c r="A5" s="1"/>
      <c r="B5" s="60"/>
      <c r="C5" s="61"/>
      <c r="D5" s="61"/>
      <c r="E5" s="73"/>
      <c r="F5" s="73"/>
      <c r="G5" s="73"/>
      <c r="H5" s="73"/>
      <c r="I5" s="73"/>
      <c r="J5" s="73"/>
      <c r="K5" s="63"/>
      <c r="L5" s="75"/>
      <c r="M5" s="75"/>
      <c r="N5" s="75"/>
      <c r="O5" s="75"/>
      <c r="P5" s="75"/>
      <c r="Q5" s="79" t="s">
        <v>80</v>
      </c>
      <c r="R5" s="80"/>
      <c r="S5" s="75"/>
      <c r="T5" s="75"/>
      <c r="U5" s="75"/>
      <c r="V5" s="75"/>
      <c r="W5" s="75"/>
      <c r="X5" s="75"/>
      <c r="Y5" s="1"/>
      <c r="Z5" s="8"/>
      <c r="AA5" s="28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9"/>
      <c r="AQ5" s="1"/>
      <c r="AR5" s="1"/>
      <c r="AS5" s="96" t="s">
        <v>11</v>
      </c>
      <c r="AT5" s="97"/>
      <c r="AU5" s="97"/>
      <c r="AV5" s="98" t="s">
        <v>27</v>
      </c>
      <c r="AW5" s="99" t="s">
        <v>28</v>
      </c>
      <c r="AX5" s="100" t="s">
        <v>29</v>
      </c>
      <c r="AY5" s="63"/>
      <c r="BB5" s="1"/>
      <c r="BC5" s="1"/>
      <c r="BF5" s="2"/>
      <c r="BG5" s="1"/>
      <c r="BH5" s="1"/>
      <c r="BI5" s="1"/>
      <c r="BJ5" s="1"/>
      <c r="BK5" s="1"/>
      <c r="BL5" s="1"/>
    </row>
    <row r="6" spans="1:64" ht="15.75" thickBot="1" x14ac:dyDescent="0.3">
      <c r="A6" s="1"/>
      <c r="B6" s="60"/>
      <c r="C6" s="61"/>
      <c r="D6" s="61"/>
      <c r="E6" s="73"/>
      <c r="F6" s="73"/>
      <c r="G6" s="73"/>
      <c r="H6" s="73"/>
      <c r="I6" s="73"/>
      <c r="J6" s="73"/>
      <c r="K6" s="63"/>
      <c r="L6" s="75"/>
      <c r="M6" s="75"/>
      <c r="N6" s="75"/>
      <c r="O6" s="75"/>
      <c r="P6" s="75"/>
      <c r="Q6" s="93" t="s">
        <v>48</v>
      </c>
      <c r="R6" s="94" t="s">
        <v>30</v>
      </c>
      <c r="S6" s="75"/>
      <c r="T6" s="75"/>
      <c r="U6" s="75"/>
      <c r="V6" s="75"/>
      <c r="W6" s="75"/>
      <c r="X6" s="75"/>
      <c r="Y6" s="1"/>
      <c r="Z6" s="8"/>
      <c r="AA6" s="30" t="s">
        <v>17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9"/>
      <c r="AQ6" s="1"/>
      <c r="AR6" s="1"/>
      <c r="AS6" s="103" t="s">
        <v>82</v>
      </c>
      <c r="AT6" s="62"/>
      <c r="AU6" s="62"/>
      <c r="AV6" s="101">
        <v>1500</v>
      </c>
      <c r="AW6" s="67">
        <f t="shared" ref="AW6:AW20" si="0">+AV6/$AV$21</f>
        <v>2.7107617240444564E-2</v>
      </c>
      <c r="AX6" s="66">
        <f t="shared" ref="AX6:AX7" si="1">-AV6*12</f>
        <v>-18000</v>
      </c>
      <c r="AY6" s="63"/>
      <c r="BB6" s="1"/>
      <c r="BC6" s="1"/>
      <c r="BF6" s="2"/>
      <c r="BH6" s="1"/>
    </row>
    <row r="7" spans="1:64" ht="15.75" thickBot="1" x14ac:dyDescent="0.3">
      <c r="A7" s="1"/>
      <c r="B7" s="60"/>
      <c r="C7" s="95" t="s">
        <v>19</v>
      </c>
      <c r="D7" s="95" t="s">
        <v>20</v>
      </c>
      <c r="E7" s="95" t="s">
        <v>21</v>
      </c>
      <c r="F7" s="95"/>
      <c r="G7" s="95" t="s">
        <v>22</v>
      </c>
      <c r="H7" s="95" t="s">
        <v>23</v>
      </c>
      <c r="I7" s="95" t="s">
        <v>24</v>
      </c>
      <c r="J7" s="95" t="s">
        <v>25</v>
      </c>
      <c r="K7" s="63"/>
      <c r="L7" s="75"/>
      <c r="M7" s="75"/>
      <c r="N7" s="75"/>
      <c r="O7" s="75"/>
      <c r="P7" s="75"/>
      <c r="Q7" s="81" t="s">
        <v>33</v>
      </c>
      <c r="R7" s="102">
        <v>30</v>
      </c>
      <c r="S7" s="75"/>
      <c r="T7" s="75"/>
      <c r="U7" s="75"/>
      <c r="V7" s="75"/>
      <c r="W7" s="75"/>
      <c r="X7" s="75"/>
      <c r="Y7" s="1"/>
      <c r="Z7" s="8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9"/>
      <c r="AQ7" s="15" t="s">
        <v>26</v>
      </c>
      <c r="AR7" s="3"/>
      <c r="AS7" s="103" t="s">
        <v>75</v>
      </c>
      <c r="AT7" s="62"/>
      <c r="AU7" s="62"/>
      <c r="AV7" s="101">
        <v>500</v>
      </c>
      <c r="AW7" s="67">
        <f t="shared" si="0"/>
        <v>9.0358724134815219E-3</v>
      </c>
      <c r="AX7" s="66">
        <f t="shared" si="1"/>
        <v>-6000</v>
      </c>
      <c r="AY7" s="63"/>
      <c r="BB7" s="1"/>
      <c r="BC7" s="1"/>
      <c r="BF7" s="14"/>
      <c r="BH7" s="1"/>
    </row>
    <row r="8" spans="1:64" x14ac:dyDescent="0.25">
      <c r="A8" s="1"/>
      <c r="B8" s="60"/>
      <c r="C8" s="64" t="s">
        <v>18</v>
      </c>
      <c r="D8" s="101">
        <v>200</v>
      </c>
      <c r="E8" s="101">
        <v>57</v>
      </c>
      <c r="F8" s="66"/>
      <c r="G8" s="66">
        <f t="shared" ref="G8:G21" si="2">+E8+F8</f>
        <v>57</v>
      </c>
      <c r="H8" s="67">
        <f t="shared" ref="H8:H21" si="3">+G8/D8</f>
        <v>0.28499999999999998</v>
      </c>
      <c r="I8" s="67">
        <f>1-H8</f>
        <v>0.71500000000000008</v>
      </c>
      <c r="J8" s="101">
        <f t="shared" ref="J8:J22" si="4">+D8-G8</f>
        <v>143</v>
      </c>
      <c r="K8" s="63"/>
      <c r="L8" s="75"/>
      <c r="M8" s="75"/>
      <c r="N8" s="75"/>
      <c r="O8" s="75"/>
      <c r="P8" s="75"/>
      <c r="Q8" s="82" t="s">
        <v>79</v>
      </c>
      <c r="R8" s="102">
        <v>4</v>
      </c>
      <c r="S8" s="75"/>
      <c r="T8" s="75"/>
      <c r="U8" s="75"/>
      <c r="V8" s="75"/>
      <c r="W8" s="75"/>
      <c r="X8" s="75"/>
      <c r="Y8" s="1"/>
      <c r="Z8" s="13"/>
      <c r="AA8" s="16" t="s">
        <v>31</v>
      </c>
      <c r="AB8" s="19">
        <v>43466</v>
      </c>
      <c r="AC8" s="19">
        <v>43497</v>
      </c>
      <c r="AD8" s="19">
        <v>43525</v>
      </c>
      <c r="AE8" s="19">
        <v>43556</v>
      </c>
      <c r="AF8" s="19">
        <v>43586</v>
      </c>
      <c r="AG8" s="19">
        <v>43617</v>
      </c>
      <c r="AH8" s="19">
        <v>43647</v>
      </c>
      <c r="AI8" s="19">
        <v>43678</v>
      </c>
      <c r="AJ8" s="19">
        <v>43709</v>
      </c>
      <c r="AK8" s="19">
        <v>43739</v>
      </c>
      <c r="AL8" s="19">
        <v>43770</v>
      </c>
      <c r="AM8" s="19">
        <v>43800</v>
      </c>
      <c r="AN8" s="17" t="s">
        <v>12</v>
      </c>
      <c r="AO8" s="9"/>
      <c r="AQ8" s="2" t="s">
        <v>32</v>
      </c>
      <c r="AR8" s="2"/>
      <c r="AS8" s="103" t="s">
        <v>83</v>
      </c>
      <c r="AT8" s="62"/>
      <c r="AU8" s="62"/>
      <c r="AV8" s="101">
        <v>1000</v>
      </c>
      <c r="AW8" s="67">
        <f t="shared" si="0"/>
        <v>1.8071744826963044E-2</v>
      </c>
      <c r="AX8" s="66">
        <f t="shared" ref="AX8:AX20" si="5">-+AV8*12</f>
        <v>-12000</v>
      </c>
      <c r="AY8" s="63"/>
      <c r="BB8" s="1"/>
      <c r="BC8" s="1"/>
      <c r="BF8" s="14"/>
      <c r="BH8" s="1"/>
    </row>
    <row r="9" spans="1:64" x14ac:dyDescent="0.25">
      <c r="A9" s="1"/>
      <c r="B9" s="60"/>
      <c r="C9" s="64" t="s">
        <v>34</v>
      </c>
      <c r="D9" s="101">
        <v>280</v>
      </c>
      <c r="E9" s="101">
        <v>123.8</v>
      </c>
      <c r="F9" s="66"/>
      <c r="G9" s="66">
        <f t="shared" si="2"/>
        <v>123.8</v>
      </c>
      <c r="H9" s="67">
        <f t="shared" si="3"/>
        <v>0.44214285714285712</v>
      </c>
      <c r="I9" s="67">
        <f t="shared" ref="I9:I21" si="6">1-H9</f>
        <v>0.55785714285714283</v>
      </c>
      <c r="J9" s="101">
        <f t="shared" si="4"/>
        <v>156.19999999999999</v>
      </c>
      <c r="K9" s="63"/>
      <c r="L9" s="75"/>
      <c r="M9" s="75"/>
      <c r="N9" s="75"/>
      <c r="O9" s="75"/>
      <c r="P9" s="75"/>
      <c r="Q9" s="81" t="s">
        <v>38</v>
      </c>
      <c r="R9" s="102">
        <v>30</v>
      </c>
      <c r="S9" s="75"/>
      <c r="T9" s="75"/>
      <c r="U9" s="75"/>
      <c r="V9" s="75"/>
      <c r="W9" s="75"/>
      <c r="X9" s="75"/>
      <c r="Y9" s="1"/>
      <c r="Z9" s="13"/>
      <c r="AA9" s="11" t="str">
        <f>+$AS$6</f>
        <v>Electricidad</v>
      </c>
      <c r="AB9" s="18">
        <f t="shared" ref="AB9:AM9" si="7">-$AV$6</f>
        <v>-1500</v>
      </c>
      <c r="AC9" s="18">
        <f t="shared" si="7"/>
        <v>-1500</v>
      </c>
      <c r="AD9" s="18">
        <f t="shared" si="7"/>
        <v>-1500</v>
      </c>
      <c r="AE9" s="18">
        <f t="shared" si="7"/>
        <v>-1500</v>
      </c>
      <c r="AF9" s="18">
        <f t="shared" si="7"/>
        <v>-1500</v>
      </c>
      <c r="AG9" s="18">
        <f t="shared" si="7"/>
        <v>-1500</v>
      </c>
      <c r="AH9" s="18">
        <f t="shared" si="7"/>
        <v>-1500</v>
      </c>
      <c r="AI9" s="18">
        <f t="shared" si="7"/>
        <v>-1500</v>
      </c>
      <c r="AJ9" s="18">
        <f t="shared" si="7"/>
        <v>-1500</v>
      </c>
      <c r="AK9" s="18">
        <f t="shared" si="7"/>
        <v>-1500</v>
      </c>
      <c r="AL9" s="18">
        <f t="shared" si="7"/>
        <v>-1500</v>
      </c>
      <c r="AM9" s="18">
        <f t="shared" si="7"/>
        <v>-1500</v>
      </c>
      <c r="AN9" s="20">
        <f t="shared" ref="AN9:AN23" si="8">+SUM(AB9:AM9)</f>
        <v>-18000</v>
      </c>
      <c r="AO9" s="9"/>
      <c r="AQ9" s="2" t="s">
        <v>35</v>
      </c>
      <c r="AR9" s="2"/>
      <c r="AS9" s="103" t="s">
        <v>84</v>
      </c>
      <c r="AT9" s="62"/>
      <c r="AU9" s="62"/>
      <c r="AV9" s="101">
        <v>1435</v>
      </c>
      <c r="AW9" s="67">
        <f t="shared" si="0"/>
        <v>2.5932953826691967E-2</v>
      </c>
      <c r="AX9" s="66">
        <f t="shared" si="5"/>
        <v>-17220</v>
      </c>
      <c r="AY9" s="63"/>
      <c r="BB9" s="1"/>
      <c r="BC9" s="1"/>
      <c r="BF9" s="14"/>
      <c r="BH9" s="1"/>
    </row>
    <row r="10" spans="1:64" x14ac:dyDescent="0.25">
      <c r="A10" s="1"/>
      <c r="B10" s="60"/>
      <c r="C10" s="64" t="s">
        <v>36</v>
      </c>
      <c r="D10" s="101">
        <v>180</v>
      </c>
      <c r="E10" s="101">
        <v>57</v>
      </c>
      <c r="F10" s="66"/>
      <c r="G10" s="66">
        <f t="shared" si="2"/>
        <v>57</v>
      </c>
      <c r="H10" s="67">
        <f t="shared" si="3"/>
        <v>0.31666666666666665</v>
      </c>
      <c r="I10" s="67">
        <f t="shared" si="6"/>
        <v>0.68333333333333335</v>
      </c>
      <c r="J10" s="101">
        <f t="shared" si="4"/>
        <v>123</v>
      </c>
      <c r="K10" s="63"/>
      <c r="L10" s="75"/>
      <c r="M10" s="75"/>
      <c r="N10" s="75"/>
      <c r="O10" s="75"/>
      <c r="P10" s="75"/>
      <c r="Q10" s="81" t="s">
        <v>41</v>
      </c>
      <c r="R10" s="102">
        <v>25</v>
      </c>
      <c r="S10" s="75"/>
      <c r="T10" s="75"/>
      <c r="U10" s="75"/>
      <c r="V10" s="75"/>
      <c r="W10" s="75"/>
      <c r="X10" s="75"/>
      <c r="Y10" s="1"/>
      <c r="Z10" s="13"/>
      <c r="AA10" s="11" t="str">
        <f>+$AS$7</f>
        <v>Agua</v>
      </c>
      <c r="AB10" s="18">
        <f t="shared" ref="AB10:AM10" si="9">-$AV$7</f>
        <v>-500</v>
      </c>
      <c r="AC10" s="18">
        <f t="shared" si="9"/>
        <v>-500</v>
      </c>
      <c r="AD10" s="18">
        <f t="shared" si="9"/>
        <v>-500</v>
      </c>
      <c r="AE10" s="18">
        <f t="shared" si="9"/>
        <v>-500</v>
      </c>
      <c r="AF10" s="18">
        <f t="shared" si="9"/>
        <v>-500</v>
      </c>
      <c r="AG10" s="18">
        <f t="shared" si="9"/>
        <v>-500</v>
      </c>
      <c r="AH10" s="18">
        <f t="shared" si="9"/>
        <v>-500</v>
      </c>
      <c r="AI10" s="18">
        <f t="shared" si="9"/>
        <v>-500</v>
      </c>
      <c r="AJ10" s="18">
        <f t="shared" si="9"/>
        <v>-500</v>
      </c>
      <c r="AK10" s="18">
        <f t="shared" si="9"/>
        <v>-500</v>
      </c>
      <c r="AL10" s="18">
        <f t="shared" si="9"/>
        <v>-500</v>
      </c>
      <c r="AM10" s="18">
        <f t="shared" si="9"/>
        <v>-500</v>
      </c>
      <c r="AN10" s="20">
        <f t="shared" si="8"/>
        <v>-6000</v>
      </c>
      <c r="AO10" s="9"/>
      <c r="AQ10" s="2" t="s">
        <v>37</v>
      </c>
      <c r="AR10" s="2"/>
      <c r="AS10" s="86" t="str">
        <f>+AQ12</f>
        <v>Folletos</v>
      </c>
      <c r="AT10" s="62"/>
      <c r="AU10" s="62"/>
      <c r="AV10" s="101">
        <v>500</v>
      </c>
      <c r="AW10" s="67">
        <f t="shared" si="0"/>
        <v>9.0358724134815219E-3</v>
      </c>
      <c r="AX10" s="66">
        <f t="shared" si="5"/>
        <v>-6000</v>
      </c>
      <c r="AY10" s="63"/>
      <c r="BB10" s="1"/>
      <c r="BC10" s="1"/>
      <c r="BF10" s="14"/>
      <c r="BH10" s="1"/>
    </row>
    <row r="11" spans="1:64" x14ac:dyDescent="0.25">
      <c r="A11" s="1"/>
      <c r="B11" s="60"/>
      <c r="C11" s="64" t="s">
        <v>39</v>
      </c>
      <c r="D11" s="101">
        <v>200</v>
      </c>
      <c r="E11" s="101">
        <v>57</v>
      </c>
      <c r="F11" s="66"/>
      <c r="G11" s="66">
        <f t="shared" si="2"/>
        <v>57</v>
      </c>
      <c r="H11" s="67">
        <f t="shared" si="3"/>
        <v>0.28499999999999998</v>
      </c>
      <c r="I11" s="67">
        <f t="shared" si="6"/>
        <v>0.71500000000000008</v>
      </c>
      <c r="J11" s="101">
        <f t="shared" si="4"/>
        <v>143</v>
      </c>
      <c r="K11" s="63"/>
      <c r="L11" s="75"/>
      <c r="M11" s="75"/>
      <c r="N11" s="75"/>
      <c r="O11" s="75"/>
      <c r="P11" s="75"/>
      <c r="Q11" s="81" t="s">
        <v>44</v>
      </c>
      <c r="R11" s="102">
        <v>3</v>
      </c>
      <c r="S11" s="75"/>
      <c r="T11" s="75"/>
      <c r="U11" s="75"/>
      <c r="V11" s="75"/>
      <c r="W11" s="75"/>
      <c r="X11" s="75"/>
      <c r="Y11" s="1"/>
      <c r="Z11" s="13"/>
      <c r="AA11" s="11" t="str">
        <f>+$AS$8</f>
        <v>Telefonia</v>
      </c>
      <c r="AB11" s="18">
        <f t="shared" ref="AB11:AM11" si="10">-$AV$8</f>
        <v>-1000</v>
      </c>
      <c r="AC11" s="18">
        <f t="shared" si="10"/>
        <v>-1000</v>
      </c>
      <c r="AD11" s="18">
        <f t="shared" si="10"/>
        <v>-1000</v>
      </c>
      <c r="AE11" s="18">
        <f t="shared" si="10"/>
        <v>-1000</v>
      </c>
      <c r="AF11" s="18">
        <f t="shared" si="10"/>
        <v>-1000</v>
      </c>
      <c r="AG11" s="18">
        <f t="shared" si="10"/>
        <v>-1000</v>
      </c>
      <c r="AH11" s="18">
        <f t="shared" si="10"/>
        <v>-1000</v>
      </c>
      <c r="AI11" s="18">
        <f t="shared" si="10"/>
        <v>-1000</v>
      </c>
      <c r="AJ11" s="18">
        <f t="shared" si="10"/>
        <v>-1000</v>
      </c>
      <c r="AK11" s="18">
        <f t="shared" si="10"/>
        <v>-1000</v>
      </c>
      <c r="AL11" s="18">
        <f t="shared" si="10"/>
        <v>-1000</v>
      </c>
      <c r="AM11" s="18">
        <f t="shared" si="10"/>
        <v>-1000</v>
      </c>
      <c r="AN11" s="20">
        <f t="shared" si="8"/>
        <v>-12000</v>
      </c>
      <c r="AO11" s="9"/>
      <c r="AQ11" s="2" t="s">
        <v>40</v>
      </c>
      <c r="AR11" s="2"/>
      <c r="AS11" s="86" t="str">
        <f>+AQ13</f>
        <v>Publicidad página</v>
      </c>
      <c r="AT11" s="62"/>
      <c r="AU11" s="62"/>
      <c r="AV11" s="101">
        <v>200</v>
      </c>
      <c r="AW11" s="67">
        <f t="shared" si="0"/>
        <v>3.6143489653926086E-3</v>
      </c>
      <c r="AX11" s="66">
        <f t="shared" si="5"/>
        <v>-2400</v>
      </c>
      <c r="AY11" s="63"/>
      <c r="BB11" s="1"/>
      <c r="BC11" s="1"/>
      <c r="BF11" s="14"/>
      <c r="BH11" s="1"/>
    </row>
    <row r="12" spans="1:64" x14ac:dyDescent="0.25">
      <c r="A12" s="1"/>
      <c r="B12" s="60"/>
      <c r="C12" s="64" t="s">
        <v>42</v>
      </c>
      <c r="D12" s="101">
        <v>350</v>
      </c>
      <c r="E12" s="101">
        <v>139.80000000000001</v>
      </c>
      <c r="F12" s="66"/>
      <c r="G12" s="66">
        <f t="shared" si="2"/>
        <v>139.80000000000001</v>
      </c>
      <c r="H12" s="67">
        <f t="shared" si="3"/>
        <v>0.39942857142857147</v>
      </c>
      <c r="I12" s="67">
        <f t="shared" si="6"/>
        <v>0.60057142857142853</v>
      </c>
      <c r="J12" s="101">
        <f t="shared" si="4"/>
        <v>210.2</v>
      </c>
      <c r="K12" s="63"/>
      <c r="L12" s="75"/>
      <c r="M12" s="75"/>
      <c r="N12" s="75"/>
      <c r="O12" s="75"/>
      <c r="P12" s="75"/>
      <c r="Q12" s="81" t="s">
        <v>47</v>
      </c>
      <c r="R12" s="102">
        <v>3</v>
      </c>
      <c r="S12" s="75"/>
      <c r="T12" s="75"/>
      <c r="U12" s="75"/>
      <c r="V12" s="75"/>
      <c r="W12" s="75"/>
      <c r="X12" s="75"/>
      <c r="Y12" s="1"/>
      <c r="Z12" s="13"/>
      <c r="AA12" s="11" t="str">
        <f>+$AS$9</f>
        <v>Aportes Empresa</v>
      </c>
      <c r="AB12" s="18">
        <f t="shared" ref="AB12:AM12" si="11">-$AV$9</f>
        <v>-1435</v>
      </c>
      <c r="AC12" s="18">
        <f t="shared" si="11"/>
        <v>-1435</v>
      </c>
      <c r="AD12" s="18">
        <f t="shared" si="11"/>
        <v>-1435</v>
      </c>
      <c r="AE12" s="18">
        <f t="shared" si="11"/>
        <v>-1435</v>
      </c>
      <c r="AF12" s="18">
        <f t="shared" si="11"/>
        <v>-1435</v>
      </c>
      <c r="AG12" s="18">
        <f t="shared" si="11"/>
        <v>-1435</v>
      </c>
      <c r="AH12" s="18">
        <f t="shared" si="11"/>
        <v>-1435</v>
      </c>
      <c r="AI12" s="18">
        <f t="shared" si="11"/>
        <v>-1435</v>
      </c>
      <c r="AJ12" s="18">
        <f t="shared" si="11"/>
        <v>-1435</v>
      </c>
      <c r="AK12" s="18">
        <f t="shared" si="11"/>
        <v>-1435</v>
      </c>
      <c r="AL12" s="18">
        <f t="shared" si="11"/>
        <v>-1435</v>
      </c>
      <c r="AM12" s="18">
        <f t="shared" si="11"/>
        <v>-1435</v>
      </c>
      <c r="AN12" s="20">
        <f t="shared" si="8"/>
        <v>-17220</v>
      </c>
      <c r="AO12" s="9"/>
      <c r="AQ12" s="2" t="s">
        <v>43</v>
      </c>
      <c r="AR12" s="2"/>
      <c r="AS12" s="86" t="str">
        <f>+AQ14</f>
        <v>Almacenamiento</v>
      </c>
      <c r="AT12" s="62"/>
      <c r="AU12" s="62"/>
      <c r="AV12" s="101">
        <v>2000</v>
      </c>
      <c r="AW12" s="67">
        <f t="shared" si="0"/>
        <v>3.6143489653926088E-2</v>
      </c>
      <c r="AX12" s="66">
        <f t="shared" si="5"/>
        <v>-24000</v>
      </c>
      <c r="AY12" s="63"/>
      <c r="BB12" s="1"/>
      <c r="BC12" s="1"/>
      <c r="BF12" s="14"/>
      <c r="BH12" s="1"/>
    </row>
    <row r="13" spans="1:64" x14ac:dyDescent="0.25">
      <c r="A13" s="1"/>
      <c r="B13" s="60"/>
      <c r="C13" s="64" t="s">
        <v>45</v>
      </c>
      <c r="D13" s="101">
        <v>350</v>
      </c>
      <c r="E13" s="101">
        <v>139</v>
      </c>
      <c r="F13" s="66"/>
      <c r="G13" s="66">
        <f t="shared" si="2"/>
        <v>139</v>
      </c>
      <c r="H13" s="67">
        <f t="shared" si="3"/>
        <v>0.39714285714285713</v>
      </c>
      <c r="I13" s="67">
        <f t="shared" si="6"/>
        <v>0.60285714285714287</v>
      </c>
      <c r="J13" s="101">
        <f t="shared" si="4"/>
        <v>211</v>
      </c>
      <c r="K13" s="63"/>
      <c r="L13" s="75"/>
      <c r="M13" s="75"/>
      <c r="N13" s="75"/>
      <c r="O13" s="75"/>
      <c r="P13" s="75"/>
      <c r="Q13" s="81" t="s">
        <v>50</v>
      </c>
      <c r="R13" s="102">
        <v>2</v>
      </c>
      <c r="S13" s="75"/>
      <c r="T13" s="75"/>
      <c r="U13" s="75"/>
      <c r="V13" s="75"/>
      <c r="W13" s="75"/>
      <c r="X13" s="75"/>
      <c r="Y13" s="1"/>
      <c r="Z13" s="13"/>
      <c r="AA13" s="11" t="str">
        <f>+AS10</f>
        <v>Folletos</v>
      </c>
      <c r="AB13" s="18">
        <f t="shared" ref="AB13:AM13" si="12">-$AV$10</f>
        <v>-500</v>
      </c>
      <c r="AC13" s="18">
        <f t="shared" si="12"/>
        <v>-500</v>
      </c>
      <c r="AD13" s="18">
        <f t="shared" si="12"/>
        <v>-500</v>
      </c>
      <c r="AE13" s="18">
        <f t="shared" si="12"/>
        <v>-500</v>
      </c>
      <c r="AF13" s="18">
        <f t="shared" si="12"/>
        <v>-500</v>
      </c>
      <c r="AG13" s="18">
        <f t="shared" si="12"/>
        <v>-500</v>
      </c>
      <c r="AH13" s="18">
        <f t="shared" si="12"/>
        <v>-500</v>
      </c>
      <c r="AI13" s="18">
        <f t="shared" si="12"/>
        <v>-500</v>
      </c>
      <c r="AJ13" s="18">
        <f t="shared" si="12"/>
        <v>-500</v>
      </c>
      <c r="AK13" s="18">
        <f t="shared" si="12"/>
        <v>-500</v>
      </c>
      <c r="AL13" s="18">
        <f t="shared" si="12"/>
        <v>-500</v>
      </c>
      <c r="AM13" s="18">
        <f t="shared" si="12"/>
        <v>-500</v>
      </c>
      <c r="AN13" s="20">
        <f t="shared" si="8"/>
        <v>-6000</v>
      </c>
      <c r="AO13" s="9"/>
      <c r="AQ13" s="2" t="s">
        <v>46</v>
      </c>
      <c r="AR13" s="2"/>
      <c r="AS13" s="86" t="str">
        <f>+AQ15</f>
        <v xml:space="preserve">Boletas </v>
      </c>
      <c r="AT13" s="62"/>
      <c r="AU13" s="62"/>
      <c r="AV13" s="101">
        <v>100</v>
      </c>
      <c r="AW13" s="67">
        <f t="shared" si="0"/>
        <v>1.8071744826963043E-3</v>
      </c>
      <c r="AX13" s="66">
        <f t="shared" si="5"/>
        <v>-1200</v>
      </c>
      <c r="AY13" s="63"/>
      <c r="BB13" s="1"/>
      <c r="BC13" s="1"/>
      <c r="BF13" s="14"/>
      <c r="BH13" s="1"/>
    </row>
    <row r="14" spans="1:64" x14ac:dyDescent="0.25">
      <c r="A14" s="1"/>
      <c r="B14" s="60"/>
      <c r="C14" s="104" t="s">
        <v>48</v>
      </c>
      <c r="D14" s="105">
        <v>380</v>
      </c>
      <c r="E14" s="105">
        <f>+R22</f>
        <v>170</v>
      </c>
      <c r="F14" s="106"/>
      <c r="G14" s="106">
        <f t="shared" si="2"/>
        <v>170</v>
      </c>
      <c r="H14" s="107">
        <f t="shared" si="3"/>
        <v>0.44736842105263158</v>
      </c>
      <c r="I14" s="107">
        <f t="shared" si="6"/>
        <v>0.55263157894736836</v>
      </c>
      <c r="J14" s="105">
        <f t="shared" si="4"/>
        <v>210</v>
      </c>
      <c r="K14" s="63"/>
      <c r="L14" s="75"/>
      <c r="M14" s="75"/>
      <c r="N14" s="75"/>
      <c r="O14" s="75"/>
      <c r="P14" s="75"/>
      <c r="Q14" s="81" t="s">
        <v>53</v>
      </c>
      <c r="R14" s="102">
        <v>5</v>
      </c>
      <c r="S14" s="75"/>
      <c r="T14" s="75"/>
      <c r="U14" s="75"/>
      <c r="V14" s="75"/>
      <c r="W14" s="75"/>
      <c r="X14" s="75"/>
      <c r="Y14" s="1"/>
      <c r="Z14" s="13"/>
      <c r="AA14" s="11" t="str">
        <f>+$AS$11</f>
        <v>Publicidad página</v>
      </c>
      <c r="AB14" s="18">
        <f t="shared" ref="AB14:AM14" si="13">-$AV$11</f>
        <v>-200</v>
      </c>
      <c r="AC14" s="18">
        <f t="shared" si="13"/>
        <v>-200</v>
      </c>
      <c r="AD14" s="18">
        <f t="shared" si="13"/>
        <v>-200</v>
      </c>
      <c r="AE14" s="18">
        <f t="shared" si="13"/>
        <v>-200</v>
      </c>
      <c r="AF14" s="18">
        <f t="shared" si="13"/>
        <v>-200</v>
      </c>
      <c r="AG14" s="18">
        <f t="shared" si="13"/>
        <v>-200</v>
      </c>
      <c r="AH14" s="18">
        <f t="shared" si="13"/>
        <v>-200</v>
      </c>
      <c r="AI14" s="18">
        <f t="shared" si="13"/>
        <v>-200</v>
      </c>
      <c r="AJ14" s="18">
        <f t="shared" si="13"/>
        <v>-200</v>
      </c>
      <c r="AK14" s="18">
        <f t="shared" si="13"/>
        <v>-200</v>
      </c>
      <c r="AL14" s="18">
        <f t="shared" si="13"/>
        <v>-200</v>
      </c>
      <c r="AM14" s="18">
        <f t="shared" si="13"/>
        <v>-200</v>
      </c>
      <c r="AN14" s="20">
        <f t="shared" si="8"/>
        <v>-2400</v>
      </c>
      <c r="AO14" s="9"/>
      <c r="AQ14" s="2" t="s">
        <v>49</v>
      </c>
      <c r="AR14" s="2"/>
      <c r="AS14" s="86" t="str">
        <f>+AQ16</f>
        <v>POS de boletas</v>
      </c>
      <c r="AT14" s="62"/>
      <c r="AU14" s="62"/>
      <c r="AV14" s="101">
        <v>200</v>
      </c>
      <c r="AW14" s="67">
        <f t="shared" si="0"/>
        <v>3.6143489653926086E-3</v>
      </c>
      <c r="AX14" s="66">
        <f t="shared" si="5"/>
        <v>-2400</v>
      </c>
      <c r="AY14" s="63"/>
      <c r="BB14" s="1"/>
      <c r="BC14" s="1"/>
      <c r="BF14" s="14"/>
      <c r="BH14" s="1"/>
    </row>
    <row r="15" spans="1:64" x14ac:dyDescent="0.25">
      <c r="A15" s="1"/>
      <c r="B15" s="60"/>
      <c r="C15" s="64" t="s">
        <v>51</v>
      </c>
      <c r="D15" s="101">
        <v>200</v>
      </c>
      <c r="E15" s="101">
        <v>67</v>
      </c>
      <c r="F15" s="66"/>
      <c r="G15" s="66">
        <f t="shared" si="2"/>
        <v>67</v>
      </c>
      <c r="H15" s="67">
        <f t="shared" si="3"/>
        <v>0.33500000000000002</v>
      </c>
      <c r="I15" s="67">
        <f t="shared" si="6"/>
        <v>0.66500000000000004</v>
      </c>
      <c r="J15" s="101">
        <f t="shared" si="4"/>
        <v>133</v>
      </c>
      <c r="K15" s="63"/>
      <c r="L15" s="75"/>
      <c r="M15" s="75"/>
      <c r="N15" s="75"/>
      <c r="O15" s="75"/>
      <c r="P15" s="75"/>
      <c r="Q15" s="81" t="s">
        <v>56</v>
      </c>
      <c r="R15" s="102">
        <v>12</v>
      </c>
      <c r="S15" s="75"/>
      <c r="T15" s="75"/>
      <c r="U15" s="75"/>
      <c r="V15" s="75"/>
      <c r="W15" s="75"/>
      <c r="X15" s="75"/>
      <c r="Y15" s="1"/>
      <c r="Z15" s="13"/>
      <c r="AA15" s="11" t="str">
        <f>+$AS$12</f>
        <v>Almacenamiento</v>
      </c>
      <c r="AB15" s="18">
        <f t="shared" ref="AB15:AM15" si="14">-$AV$12</f>
        <v>-2000</v>
      </c>
      <c r="AC15" s="18">
        <f t="shared" si="14"/>
        <v>-2000</v>
      </c>
      <c r="AD15" s="18">
        <f t="shared" si="14"/>
        <v>-2000</v>
      </c>
      <c r="AE15" s="18">
        <f t="shared" si="14"/>
        <v>-2000</v>
      </c>
      <c r="AF15" s="18">
        <f t="shared" si="14"/>
        <v>-2000</v>
      </c>
      <c r="AG15" s="18">
        <f t="shared" si="14"/>
        <v>-2000</v>
      </c>
      <c r="AH15" s="18">
        <f t="shared" si="14"/>
        <v>-2000</v>
      </c>
      <c r="AI15" s="18">
        <f t="shared" si="14"/>
        <v>-2000</v>
      </c>
      <c r="AJ15" s="18">
        <f t="shared" si="14"/>
        <v>-2000</v>
      </c>
      <c r="AK15" s="18">
        <f t="shared" si="14"/>
        <v>-2000</v>
      </c>
      <c r="AL15" s="18">
        <f t="shared" si="14"/>
        <v>-2000</v>
      </c>
      <c r="AM15" s="18">
        <f t="shared" si="14"/>
        <v>-2000</v>
      </c>
      <c r="AN15" s="20">
        <f t="shared" si="8"/>
        <v>-24000</v>
      </c>
      <c r="AO15" s="9"/>
      <c r="AQ15" s="2" t="s">
        <v>52</v>
      </c>
      <c r="AR15" s="2"/>
      <c r="AS15" s="86" t="str">
        <f>+AQ17</f>
        <v>Amortización</v>
      </c>
      <c r="AT15" s="62"/>
      <c r="AU15" s="62"/>
      <c r="AV15" s="101">
        <v>1000</v>
      </c>
      <c r="AW15" s="67">
        <f t="shared" si="0"/>
        <v>1.8071744826963044E-2</v>
      </c>
      <c r="AX15" s="66">
        <f t="shared" si="5"/>
        <v>-12000</v>
      </c>
      <c r="AY15" s="63"/>
      <c r="BB15" s="1"/>
      <c r="BC15" s="1"/>
      <c r="BF15" s="14"/>
      <c r="BH15" s="1"/>
    </row>
    <row r="16" spans="1:64" x14ac:dyDescent="0.25">
      <c r="A16" s="1"/>
      <c r="B16" s="60"/>
      <c r="C16" s="64" t="s">
        <v>54</v>
      </c>
      <c r="D16" s="101">
        <v>150</v>
      </c>
      <c r="E16" s="101">
        <v>47</v>
      </c>
      <c r="F16" s="66"/>
      <c r="G16" s="66">
        <f t="shared" si="2"/>
        <v>47</v>
      </c>
      <c r="H16" s="67">
        <f t="shared" si="3"/>
        <v>0.31333333333333335</v>
      </c>
      <c r="I16" s="67">
        <f t="shared" si="6"/>
        <v>0.68666666666666665</v>
      </c>
      <c r="J16" s="101">
        <f t="shared" si="4"/>
        <v>103</v>
      </c>
      <c r="K16" s="63"/>
      <c r="L16" s="75"/>
      <c r="M16" s="75"/>
      <c r="N16" s="75"/>
      <c r="O16" s="75"/>
      <c r="P16" s="75"/>
      <c r="Q16" s="81" t="s">
        <v>59</v>
      </c>
      <c r="R16" s="102">
        <v>2</v>
      </c>
      <c r="S16" s="75"/>
      <c r="T16" s="75"/>
      <c r="U16" s="75"/>
      <c r="V16" s="75"/>
      <c r="W16" s="75"/>
      <c r="X16" s="75"/>
      <c r="Y16" s="1"/>
      <c r="Z16" s="13"/>
      <c r="AA16" s="11" t="str">
        <f>+$AS$13</f>
        <v xml:space="preserve">Boletas </v>
      </c>
      <c r="AB16" s="18">
        <f t="shared" ref="AB16:AM16" si="15">-$AV$13</f>
        <v>-100</v>
      </c>
      <c r="AC16" s="18">
        <f t="shared" si="15"/>
        <v>-100</v>
      </c>
      <c r="AD16" s="18">
        <f t="shared" si="15"/>
        <v>-100</v>
      </c>
      <c r="AE16" s="18">
        <f t="shared" si="15"/>
        <v>-100</v>
      </c>
      <c r="AF16" s="18">
        <f t="shared" si="15"/>
        <v>-100</v>
      </c>
      <c r="AG16" s="18">
        <f t="shared" si="15"/>
        <v>-100</v>
      </c>
      <c r="AH16" s="18">
        <f t="shared" si="15"/>
        <v>-100</v>
      </c>
      <c r="AI16" s="18">
        <f t="shared" si="15"/>
        <v>-100</v>
      </c>
      <c r="AJ16" s="18">
        <f t="shared" si="15"/>
        <v>-100</v>
      </c>
      <c r="AK16" s="18">
        <f t="shared" si="15"/>
        <v>-100</v>
      </c>
      <c r="AL16" s="18">
        <f t="shared" si="15"/>
        <v>-100</v>
      </c>
      <c r="AM16" s="18">
        <f t="shared" si="15"/>
        <v>-100</v>
      </c>
      <c r="AN16" s="20">
        <f t="shared" si="8"/>
        <v>-1200</v>
      </c>
      <c r="AO16" s="9"/>
      <c r="AQ16" s="2" t="s">
        <v>55</v>
      </c>
      <c r="AR16" s="2"/>
      <c r="AS16" s="86" t="str">
        <f>+AQ19</f>
        <v>Honorarios</v>
      </c>
      <c r="AT16" s="62"/>
      <c r="AU16" s="62"/>
      <c r="AV16" s="101">
        <v>500</v>
      </c>
      <c r="AW16" s="67">
        <f t="shared" si="0"/>
        <v>9.0358724134815219E-3</v>
      </c>
      <c r="AX16" s="66">
        <f t="shared" si="5"/>
        <v>-6000</v>
      </c>
      <c r="AY16" s="63"/>
      <c r="BB16" s="1"/>
      <c r="BC16" s="1"/>
      <c r="BF16" s="14"/>
      <c r="BH16" s="1"/>
    </row>
    <row r="17" spans="1:60" x14ac:dyDescent="0.25">
      <c r="A17" s="1"/>
      <c r="B17" s="60"/>
      <c r="C17" s="64" t="s">
        <v>57</v>
      </c>
      <c r="D17" s="101">
        <v>390</v>
      </c>
      <c r="E17" s="101">
        <v>122</v>
      </c>
      <c r="F17" s="66"/>
      <c r="G17" s="66">
        <f t="shared" si="2"/>
        <v>122</v>
      </c>
      <c r="H17" s="67">
        <f t="shared" si="3"/>
        <v>0.31282051282051282</v>
      </c>
      <c r="I17" s="67">
        <f t="shared" si="6"/>
        <v>0.68717948717948718</v>
      </c>
      <c r="J17" s="101">
        <f t="shared" si="4"/>
        <v>268</v>
      </c>
      <c r="K17" s="63"/>
      <c r="L17" s="75"/>
      <c r="M17" s="75"/>
      <c r="N17" s="75"/>
      <c r="O17" s="75"/>
      <c r="P17" s="75"/>
      <c r="Q17" s="81" t="s">
        <v>62</v>
      </c>
      <c r="R17" s="102">
        <v>10</v>
      </c>
      <c r="S17" s="75"/>
      <c r="T17" s="75"/>
      <c r="U17" s="75"/>
      <c r="V17" s="75"/>
      <c r="W17" s="75"/>
      <c r="X17" s="75"/>
      <c r="Y17" s="1"/>
      <c r="Z17" s="13"/>
      <c r="AA17" s="11" t="str">
        <f>+$AS$14</f>
        <v>POS de boletas</v>
      </c>
      <c r="AB17" s="18">
        <f t="shared" ref="AB17:AM17" si="16">-$AV$14</f>
        <v>-200</v>
      </c>
      <c r="AC17" s="18">
        <f t="shared" si="16"/>
        <v>-200</v>
      </c>
      <c r="AD17" s="18">
        <f t="shared" si="16"/>
        <v>-200</v>
      </c>
      <c r="AE17" s="18">
        <f t="shared" si="16"/>
        <v>-200</v>
      </c>
      <c r="AF17" s="18">
        <f t="shared" si="16"/>
        <v>-200</v>
      </c>
      <c r="AG17" s="18">
        <f t="shared" si="16"/>
        <v>-200</v>
      </c>
      <c r="AH17" s="18">
        <f t="shared" si="16"/>
        <v>-200</v>
      </c>
      <c r="AI17" s="18">
        <f t="shared" si="16"/>
        <v>-200</v>
      </c>
      <c r="AJ17" s="18">
        <f t="shared" si="16"/>
        <v>-200</v>
      </c>
      <c r="AK17" s="18">
        <f t="shared" si="16"/>
        <v>-200</v>
      </c>
      <c r="AL17" s="18">
        <f t="shared" si="16"/>
        <v>-200</v>
      </c>
      <c r="AM17" s="18">
        <f t="shared" si="16"/>
        <v>-200</v>
      </c>
      <c r="AN17" s="20">
        <f t="shared" si="8"/>
        <v>-2400</v>
      </c>
      <c r="AO17" s="9"/>
      <c r="AQ17" s="2" t="s">
        <v>58</v>
      </c>
      <c r="AR17" s="2"/>
      <c r="AS17" s="86" t="str">
        <f>+AQ20</f>
        <v>Empleados</v>
      </c>
      <c r="AT17" s="62"/>
      <c r="AU17" s="62"/>
      <c r="AV17" s="101">
        <v>4000</v>
      </c>
      <c r="AW17" s="67">
        <f t="shared" si="0"/>
        <v>7.2286979307852176E-2</v>
      </c>
      <c r="AX17" s="66">
        <f t="shared" si="5"/>
        <v>-48000</v>
      </c>
      <c r="AY17" s="63"/>
      <c r="BB17" s="1"/>
      <c r="BC17" s="1"/>
      <c r="BF17" s="14"/>
      <c r="BH17" s="1"/>
    </row>
    <row r="18" spans="1:60" x14ac:dyDescent="0.25">
      <c r="A18" s="1"/>
      <c r="B18" s="60"/>
      <c r="C18" s="64" t="s">
        <v>60</v>
      </c>
      <c r="D18" s="101">
        <v>850</v>
      </c>
      <c r="E18" s="101">
        <v>294</v>
      </c>
      <c r="F18" s="66"/>
      <c r="G18" s="66">
        <f t="shared" si="2"/>
        <v>294</v>
      </c>
      <c r="H18" s="67">
        <f t="shared" si="3"/>
        <v>0.34588235294117647</v>
      </c>
      <c r="I18" s="67">
        <f t="shared" si="6"/>
        <v>0.65411764705882347</v>
      </c>
      <c r="J18" s="101">
        <f t="shared" si="4"/>
        <v>556</v>
      </c>
      <c r="K18" s="63"/>
      <c r="L18" s="75"/>
      <c r="M18" s="75"/>
      <c r="N18" s="75"/>
      <c r="O18" s="75"/>
      <c r="P18" s="75"/>
      <c r="Q18" s="81" t="s">
        <v>65</v>
      </c>
      <c r="R18" s="102">
        <v>2</v>
      </c>
      <c r="S18" s="75"/>
      <c r="T18" s="75"/>
      <c r="U18" s="75"/>
      <c r="V18" s="75"/>
      <c r="W18" s="75"/>
      <c r="X18" s="75"/>
      <c r="Y18" s="1"/>
      <c r="Z18" s="13"/>
      <c r="AA18" s="11" t="str">
        <f>+$AS$15</f>
        <v>Amortización</v>
      </c>
      <c r="AB18" s="18">
        <f t="shared" ref="AB18:AM18" si="17">-$AV$15</f>
        <v>-1000</v>
      </c>
      <c r="AC18" s="18">
        <f t="shared" si="17"/>
        <v>-1000</v>
      </c>
      <c r="AD18" s="18">
        <f t="shared" si="17"/>
        <v>-1000</v>
      </c>
      <c r="AE18" s="18">
        <f t="shared" si="17"/>
        <v>-1000</v>
      </c>
      <c r="AF18" s="18">
        <f t="shared" si="17"/>
        <v>-1000</v>
      </c>
      <c r="AG18" s="18">
        <f t="shared" si="17"/>
        <v>-1000</v>
      </c>
      <c r="AH18" s="18">
        <f t="shared" si="17"/>
        <v>-1000</v>
      </c>
      <c r="AI18" s="18">
        <f t="shared" si="17"/>
        <v>-1000</v>
      </c>
      <c r="AJ18" s="18">
        <f t="shared" si="17"/>
        <v>-1000</v>
      </c>
      <c r="AK18" s="18">
        <f t="shared" si="17"/>
        <v>-1000</v>
      </c>
      <c r="AL18" s="18">
        <f t="shared" si="17"/>
        <v>-1000</v>
      </c>
      <c r="AM18" s="18">
        <f t="shared" si="17"/>
        <v>-1000</v>
      </c>
      <c r="AN18" s="20">
        <f t="shared" si="8"/>
        <v>-12000</v>
      </c>
      <c r="AO18" s="9"/>
      <c r="AQ18" s="2" t="s">
        <v>61</v>
      </c>
      <c r="AR18" s="2"/>
      <c r="AS18" s="86" t="str">
        <f>+AQ21</f>
        <v>Lugar de producción</v>
      </c>
      <c r="AT18" s="62"/>
      <c r="AU18" s="62"/>
      <c r="AV18" s="101">
        <v>2000</v>
      </c>
      <c r="AW18" s="67">
        <f t="shared" si="0"/>
        <v>3.6143489653926088E-2</v>
      </c>
      <c r="AX18" s="66">
        <f t="shared" si="5"/>
        <v>-24000</v>
      </c>
      <c r="AY18" s="63"/>
      <c r="BB18" s="1"/>
      <c r="BC18" s="1"/>
      <c r="BF18" s="14"/>
      <c r="BH18" s="1"/>
    </row>
    <row r="19" spans="1:60" x14ac:dyDescent="0.25">
      <c r="A19" s="1"/>
      <c r="B19" s="60"/>
      <c r="C19" s="64" t="s">
        <v>63</v>
      </c>
      <c r="D19" s="101">
        <v>1650</v>
      </c>
      <c r="E19" s="101">
        <v>668</v>
      </c>
      <c r="F19" s="66"/>
      <c r="G19" s="66">
        <f t="shared" si="2"/>
        <v>668</v>
      </c>
      <c r="H19" s="67">
        <f t="shared" si="3"/>
        <v>0.40484848484848485</v>
      </c>
      <c r="I19" s="67">
        <f t="shared" si="6"/>
        <v>0.59515151515151521</v>
      </c>
      <c r="J19" s="101">
        <f t="shared" si="4"/>
        <v>982</v>
      </c>
      <c r="K19" s="63"/>
      <c r="L19" s="75"/>
      <c r="M19" s="75"/>
      <c r="N19" s="75"/>
      <c r="O19" s="75"/>
      <c r="P19" s="75"/>
      <c r="Q19" s="81" t="s">
        <v>68</v>
      </c>
      <c r="R19" s="102">
        <v>18</v>
      </c>
      <c r="S19" s="75"/>
      <c r="T19" s="75"/>
      <c r="U19" s="75"/>
      <c r="V19" s="75"/>
      <c r="W19" s="75"/>
      <c r="X19" s="75"/>
      <c r="Y19" s="1"/>
      <c r="Z19" s="13"/>
      <c r="AA19" s="11" t="str">
        <f>+$AS$20</f>
        <v>Alquiler</v>
      </c>
      <c r="AB19" s="18">
        <f t="shared" ref="AB19:AM19" si="18">-$AV$20</f>
        <v>-5400</v>
      </c>
      <c r="AC19" s="18">
        <f t="shared" si="18"/>
        <v>-5400</v>
      </c>
      <c r="AD19" s="18">
        <f t="shared" si="18"/>
        <v>-5400</v>
      </c>
      <c r="AE19" s="18">
        <f t="shared" si="18"/>
        <v>-5400</v>
      </c>
      <c r="AF19" s="18">
        <f t="shared" si="18"/>
        <v>-5400</v>
      </c>
      <c r="AG19" s="18">
        <f t="shared" si="18"/>
        <v>-5400</v>
      </c>
      <c r="AH19" s="18">
        <f t="shared" si="18"/>
        <v>-5400</v>
      </c>
      <c r="AI19" s="18">
        <f t="shared" si="18"/>
        <v>-5400</v>
      </c>
      <c r="AJ19" s="18">
        <f t="shared" si="18"/>
        <v>-5400</v>
      </c>
      <c r="AK19" s="18">
        <f t="shared" si="18"/>
        <v>-5400</v>
      </c>
      <c r="AL19" s="18">
        <f t="shared" si="18"/>
        <v>-5400</v>
      </c>
      <c r="AM19" s="18">
        <f t="shared" si="18"/>
        <v>-5400</v>
      </c>
      <c r="AN19" s="20">
        <f t="shared" si="8"/>
        <v>-64800</v>
      </c>
      <c r="AO19" s="9"/>
      <c r="AQ19" s="2" t="s">
        <v>64</v>
      </c>
      <c r="AR19" s="2"/>
      <c r="AS19" s="86" t="str">
        <f>AQ22</f>
        <v>Sueldos</v>
      </c>
      <c r="AT19" s="62"/>
      <c r="AU19" s="62"/>
      <c r="AV19" s="101">
        <v>35000</v>
      </c>
      <c r="AW19" s="67">
        <f t="shared" si="0"/>
        <v>0.63251106894370657</v>
      </c>
      <c r="AX19" s="66">
        <f>-+AV19*12</f>
        <v>-420000</v>
      </c>
      <c r="AY19" s="63"/>
      <c r="BB19" s="1"/>
      <c r="BC19" s="1"/>
      <c r="BF19" s="14"/>
      <c r="BH19" s="1"/>
    </row>
    <row r="20" spans="1:60" x14ac:dyDescent="0.25">
      <c r="A20" s="1"/>
      <c r="B20" s="60"/>
      <c r="C20" s="64" t="s">
        <v>66</v>
      </c>
      <c r="D20" s="101">
        <v>1950</v>
      </c>
      <c r="E20" s="101">
        <v>848</v>
      </c>
      <c r="F20" s="66"/>
      <c r="G20" s="66">
        <f t="shared" si="2"/>
        <v>848</v>
      </c>
      <c r="H20" s="67">
        <f t="shared" si="3"/>
        <v>0.43487179487179489</v>
      </c>
      <c r="I20" s="67">
        <f t="shared" si="6"/>
        <v>0.56512820512820516</v>
      </c>
      <c r="J20" s="101">
        <f t="shared" si="4"/>
        <v>1102</v>
      </c>
      <c r="K20" s="63"/>
      <c r="L20" s="75"/>
      <c r="M20" s="75"/>
      <c r="N20" s="75"/>
      <c r="O20" s="75"/>
      <c r="P20" s="75"/>
      <c r="Q20" s="81" t="s">
        <v>71</v>
      </c>
      <c r="R20" s="102">
        <v>1</v>
      </c>
      <c r="S20" s="75"/>
      <c r="T20" s="75"/>
      <c r="U20" s="75"/>
      <c r="V20" s="75"/>
      <c r="W20" s="75"/>
      <c r="X20" s="75"/>
      <c r="Y20" s="1"/>
      <c r="Z20" s="13"/>
      <c r="AA20" s="11" t="str">
        <f t="shared" ref="AA20:AA21" si="19">+AS16</f>
        <v>Honorarios</v>
      </c>
      <c r="AB20" s="18">
        <f t="shared" ref="AB20:AM20" si="20">-$AV$16</f>
        <v>-500</v>
      </c>
      <c r="AC20" s="18">
        <f t="shared" si="20"/>
        <v>-500</v>
      </c>
      <c r="AD20" s="18">
        <f t="shared" si="20"/>
        <v>-500</v>
      </c>
      <c r="AE20" s="18">
        <f t="shared" si="20"/>
        <v>-500</v>
      </c>
      <c r="AF20" s="18">
        <f t="shared" si="20"/>
        <v>-500</v>
      </c>
      <c r="AG20" s="18">
        <f t="shared" si="20"/>
        <v>-500</v>
      </c>
      <c r="AH20" s="18">
        <f t="shared" si="20"/>
        <v>-500</v>
      </c>
      <c r="AI20" s="18">
        <f t="shared" si="20"/>
        <v>-500</v>
      </c>
      <c r="AJ20" s="18">
        <f t="shared" si="20"/>
        <v>-500</v>
      </c>
      <c r="AK20" s="18">
        <f t="shared" si="20"/>
        <v>-500</v>
      </c>
      <c r="AL20" s="18">
        <f t="shared" si="20"/>
        <v>-500</v>
      </c>
      <c r="AM20" s="18">
        <f t="shared" si="20"/>
        <v>-500</v>
      </c>
      <c r="AN20" s="20">
        <f t="shared" si="8"/>
        <v>-6000</v>
      </c>
      <c r="AO20" s="9"/>
      <c r="AQ20" s="2" t="s">
        <v>67</v>
      </c>
      <c r="AR20" s="2"/>
      <c r="AS20" s="86" t="str">
        <f>+AQ18</f>
        <v>Alquiler</v>
      </c>
      <c r="AT20" s="62"/>
      <c r="AU20" s="62"/>
      <c r="AV20" s="101">
        <v>5400</v>
      </c>
      <c r="AW20" s="67">
        <f t="shared" si="0"/>
        <v>9.7587422065600435E-2</v>
      </c>
      <c r="AX20" s="66">
        <f t="shared" si="5"/>
        <v>-64800</v>
      </c>
      <c r="AY20" s="63"/>
      <c r="BB20" s="1"/>
      <c r="BC20" s="1"/>
      <c r="BF20" s="14"/>
      <c r="BH20" s="1"/>
    </row>
    <row r="21" spans="1:60" ht="15.75" x14ac:dyDescent="0.25">
      <c r="A21" s="1"/>
      <c r="B21" s="60"/>
      <c r="C21" s="64" t="s">
        <v>69</v>
      </c>
      <c r="D21" s="101">
        <v>1650</v>
      </c>
      <c r="E21" s="101">
        <v>652</v>
      </c>
      <c r="F21" s="66"/>
      <c r="G21" s="66">
        <f t="shared" si="2"/>
        <v>652</v>
      </c>
      <c r="H21" s="67">
        <f t="shared" si="3"/>
        <v>0.39515151515151514</v>
      </c>
      <c r="I21" s="67">
        <f t="shared" si="6"/>
        <v>0.60484848484848486</v>
      </c>
      <c r="J21" s="101">
        <f t="shared" si="4"/>
        <v>998</v>
      </c>
      <c r="K21" s="63"/>
      <c r="L21" s="75"/>
      <c r="M21" s="75"/>
      <c r="N21" s="75"/>
      <c r="O21" s="75"/>
      <c r="P21" s="75"/>
      <c r="Q21" s="81" t="s">
        <v>73</v>
      </c>
      <c r="R21" s="102">
        <v>23</v>
      </c>
      <c r="S21" s="75"/>
      <c r="T21" s="75"/>
      <c r="U21" s="75"/>
      <c r="V21" s="75"/>
      <c r="W21" s="75"/>
      <c r="X21" s="75"/>
      <c r="Y21" s="1"/>
      <c r="Z21" s="13"/>
      <c r="AA21" s="11" t="str">
        <f t="shared" si="19"/>
        <v>Empleados</v>
      </c>
      <c r="AB21" s="18">
        <f t="shared" ref="AB21:AM21" si="21">-$AV$17</f>
        <v>-4000</v>
      </c>
      <c r="AC21" s="18">
        <f t="shared" si="21"/>
        <v>-4000</v>
      </c>
      <c r="AD21" s="18">
        <f t="shared" si="21"/>
        <v>-4000</v>
      </c>
      <c r="AE21" s="18">
        <f t="shared" si="21"/>
        <v>-4000</v>
      </c>
      <c r="AF21" s="18">
        <f t="shared" si="21"/>
        <v>-4000</v>
      </c>
      <c r="AG21" s="18">
        <f t="shared" si="21"/>
        <v>-4000</v>
      </c>
      <c r="AH21" s="18">
        <f t="shared" si="21"/>
        <v>-4000</v>
      </c>
      <c r="AI21" s="18">
        <f t="shared" si="21"/>
        <v>-4000</v>
      </c>
      <c r="AJ21" s="18">
        <f t="shared" si="21"/>
        <v>-4000</v>
      </c>
      <c r="AK21" s="18">
        <f t="shared" si="21"/>
        <v>-4000</v>
      </c>
      <c r="AL21" s="18">
        <f t="shared" si="21"/>
        <v>-4000</v>
      </c>
      <c r="AM21" s="18">
        <f t="shared" si="21"/>
        <v>-4000</v>
      </c>
      <c r="AN21" s="20">
        <f t="shared" si="8"/>
        <v>-48000</v>
      </c>
      <c r="AO21" s="9"/>
      <c r="AQ21" s="2" t="s">
        <v>70</v>
      </c>
      <c r="AR21" s="2"/>
      <c r="AS21" s="85" t="s">
        <v>14</v>
      </c>
      <c r="AT21" s="62"/>
      <c r="AU21" s="62"/>
      <c r="AV21" s="113">
        <f>+SUM(AV6:AV20)</f>
        <v>55335</v>
      </c>
      <c r="AW21" s="114">
        <f>SUM(AW6:AW20)</f>
        <v>1</v>
      </c>
      <c r="AX21" s="115">
        <f>+SUM(AX6:AX20)</f>
        <v>-664020</v>
      </c>
      <c r="AY21" s="63"/>
      <c r="BB21" s="1"/>
      <c r="BC21" s="1"/>
      <c r="BF21" s="14"/>
      <c r="BH21" s="1"/>
    </row>
    <row r="22" spans="1:60" ht="15.75" customHeight="1" thickBot="1" x14ac:dyDescent="0.3">
      <c r="A22" s="1"/>
      <c r="B22" s="60"/>
      <c r="C22" s="98" t="s">
        <v>74</v>
      </c>
      <c r="D22" s="108">
        <f>+AVERAGE(D8:D21)</f>
        <v>627.14285714285711</v>
      </c>
      <c r="E22" s="108">
        <f>+AVERAGE(E8:E21)</f>
        <v>245.82857142857142</v>
      </c>
      <c r="F22" s="109"/>
      <c r="G22" s="109">
        <f>+AVERAGE(G8:G21)</f>
        <v>245.82857142857142</v>
      </c>
      <c r="H22" s="110">
        <f>+AVERAGE(H8:H21)</f>
        <v>0.36533266910002871</v>
      </c>
      <c r="I22" s="110">
        <f>+AVERAGE(I8:I21)</f>
        <v>0.63466733089997152</v>
      </c>
      <c r="J22" s="108">
        <f t="shared" si="4"/>
        <v>381.31428571428569</v>
      </c>
      <c r="K22" s="68"/>
      <c r="L22" s="76"/>
      <c r="M22" s="76"/>
      <c r="N22" s="76"/>
      <c r="O22" s="76"/>
      <c r="P22" s="76"/>
      <c r="Q22" s="111" t="s">
        <v>14</v>
      </c>
      <c r="R22" s="112">
        <f>+SUM(R7:R21)</f>
        <v>170</v>
      </c>
      <c r="S22" s="76"/>
      <c r="T22" s="76"/>
      <c r="U22" s="76"/>
      <c r="V22" s="76"/>
      <c r="W22" s="76"/>
      <c r="X22" s="76"/>
      <c r="Y22" s="1"/>
      <c r="Z22" s="13"/>
      <c r="AA22" s="11" t="str">
        <f>AQ22</f>
        <v>Sueldos</v>
      </c>
      <c r="AB22" s="18">
        <f t="shared" ref="AB22:AM22" si="22">-$AV$19</f>
        <v>-35000</v>
      </c>
      <c r="AC22" s="18">
        <f t="shared" si="22"/>
        <v>-35000</v>
      </c>
      <c r="AD22" s="18">
        <f t="shared" si="22"/>
        <v>-35000</v>
      </c>
      <c r="AE22" s="18">
        <f t="shared" si="22"/>
        <v>-35000</v>
      </c>
      <c r="AF22" s="18">
        <f t="shared" si="22"/>
        <v>-35000</v>
      </c>
      <c r="AG22" s="18">
        <f t="shared" si="22"/>
        <v>-35000</v>
      </c>
      <c r="AH22" s="18">
        <f t="shared" si="22"/>
        <v>-35000</v>
      </c>
      <c r="AI22" s="18">
        <f t="shared" si="22"/>
        <v>-35000</v>
      </c>
      <c r="AJ22" s="18">
        <f t="shared" si="22"/>
        <v>-35000</v>
      </c>
      <c r="AK22" s="18">
        <f t="shared" si="22"/>
        <v>-35000</v>
      </c>
      <c r="AL22" s="18">
        <f t="shared" si="22"/>
        <v>-35000</v>
      </c>
      <c r="AM22" s="18">
        <f t="shared" si="22"/>
        <v>-35000</v>
      </c>
      <c r="AN22" s="20">
        <f t="shared" si="8"/>
        <v>-420000</v>
      </c>
      <c r="AO22" s="9"/>
      <c r="AQ22" s="2" t="s">
        <v>72</v>
      </c>
      <c r="AR22" s="2"/>
      <c r="AS22" s="69"/>
      <c r="AT22" s="70"/>
      <c r="AU22" s="70"/>
      <c r="AV22" s="70"/>
      <c r="AW22" s="71"/>
      <c r="AX22" s="70"/>
      <c r="AY22" s="87"/>
      <c r="BB22" s="1"/>
      <c r="BC22" s="1"/>
      <c r="BF22" s="14"/>
      <c r="BH22" s="1"/>
    </row>
    <row r="23" spans="1:60" ht="15.75" customHeight="1" thickTop="1" thickBot="1" x14ac:dyDescent="0.3">
      <c r="A23" s="1"/>
      <c r="B23" s="69"/>
      <c r="C23" s="90"/>
      <c r="D23" s="90"/>
      <c r="E23" s="90"/>
      <c r="F23" s="90"/>
      <c r="G23" s="90"/>
      <c r="H23" s="90"/>
      <c r="I23" s="91"/>
      <c r="J23" s="91"/>
      <c r="K23" s="72"/>
      <c r="L23" s="77"/>
      <c r="M23" s="77"/>
      <c r="N23" s="77"/>
      <c r="O23" s="77"/>
      <c r="P23" s="77"/>
      <c r="Q23" s="75"/>
      <c r="R23" s="75"/>
      <c r="S23" s="77"/>
      <c r="T23" s="77"/>
      <c r="U23" s="77"/>
      <c r="V23" s="77"/>
      <c r="W23" s="77"/>
      <c r="X23" s="77"/>
      <c r="Y23" s="1"/>
      <c r="Z23" s="13"/>
      <c r="AA23" s="11" t="str">
        <f>+AS18</f>
        <v>Lugar de producción</v>
      </c>
      <c r="AB23" s="18">
        <f t="shared" ref="AB23:AM23" si="23">-$AV$18</f>
        <v>-2000</v>
      </c>
      <c r="AC23" s="18">
        <f t="shared" si="23"/>
        <v>-2000</v>
      </c>
      <c r="AD23" s="18">
        <f t="shared" si="23"/>
        <v>-2000</v>
      </c>
      <c r="AE23" s="18">
        <f t="shared" si="23"/>
        <v>-2000</v>
      </c>
      <c r="AF23" s="18">
        <f t="shared" si="23"/>
        <v>-2000</v>
      </c>
      <c r="AG23" s="18">
        <f t="shared" si="23"/>
        <v>-2000</v>
      </c>
      <c r="AH23" s="18">
        <f t="shared" si="23"/>
        <v>-2000</v>
      </c>
      <c r="AI23" s="18">
        <f t="shared" si="23"/>
        <v>-2000</v>
      </c>
      <c r="AJ23" s="18">
        <f t="shared" si="23"/>
        <v>-2000</v>
      </c>
      <c r="AK23" s="18">
        <f t="shared" si="23"/>
        <v>-2000</v>
      </c>
      <c r="AL23" s="18">
        <f t="shared" si="23"/>
        <v>-2000</v>
      </c>
      <c r="AM23" s="18">
        <f t="shared" si="23"/>
        <v>-2000</v>
      </c>
      <c r="AN23" s="20">
        <f t="shared" si="8"/>
        <v>-24000</v>
      </c>
      <c r="AO23" s="9"/>
      <c r="AQ23" s="2"/>
      <c r="AR23" s="2"/>
      <c r="AS23" s="1"/>
      <c r="AT23" s="1"/>
      <c r="AU23" s="1"/>
      <c r="AV23" s="1"/>
      <c r="AW23" s="1"/>
      <c r="AX23" s="1"/>
      <c r="AY23" s="1"/>
      <c r="BB23" s="1"/>
      <c r="BC23" s="1"/>
      <c r="BF23" s="14"/>
      <c r="BH23" s="1"/>
    </row>
    <row r="24" spans="1:60" ht="15.75" customHeight="1" x14ac:dyDescent="0.25">
      <c r="A24" s="1"/>
      <c r="B24" s="1"/>
      <c r="D24" s="1"/>
      <c r="E24" s="1"/>
      <c r="F24" s="1"/>
      <c r="G24" s="1"/>
      <c r="H24" s="1"/>
      <c r="I24" s="1"/>
      <c r="J24" s="1"/>
      <c r="K24" s="10"/>
      <c r="L24" s="10"/>
      <c r="M24" s="10"/>
      <c r="N24" s="10"/>
      <c r="O24" s="78"/>
      <c r="P24" s="78"/>
      <c r="Q24" s="76"/>
      <c r="R24" s="76"/>
      <c r="S24" s="78"/>
      <c r="T24" s="10"/>
      <c r="U24" s="10"/>
      <c r="V24" s="10"/>
      <c r="W24" s="10"/>
      <c r="X24" s="10"/>
      <c r="Y24" s="1"/>
      <c r="Z24" s="8"/>
      <c r="AA24" s="16"/>
      <c r="AB24" s="20"/>
      <c r="AC24" s="2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9"/>
      <c r="AQ24" s="1"/>
      <c r="AR24" s="1"/>
      <c r="AS24" s="4"/>
      <c r="AT24" s="4"/>
      <c r="AU24" s="4"/>
      <c r="AV24" s="4"/>
      <c r="AW24" s="4"/>
      <c r="AX24" s="4"/>
      <c r="AY24" s="1"/>
      <c r="BB24" s="1"/>
      <c r="BC24" s="1"/>
      <c r="BD24" s="14"/>
      <c r="BE24" s="14"/>
      <c r="BF24" s="14"/>
      <c r="BH24" s="1"/>
    </row>
    <row r="25" spans="1:60" ht="15.75" customHeight="1" x14ac:dyDescent="0.25">
      <c r="A25" s="1"/>
      <c r="I25" s="10"/>
      <c r="J25" s="10"/>
      <c r="O25" s="45"/>
      <c r="P25" s="45"/>
      <c r="Q25" s="77"/>
      <c r="R25" s="77"/>
      <c r="S25" s="45"/>
      <c r="Y25" s="1"/>
      <c r="Z25" s="8"/>
      <c r="AA25" s="16" t="s">
        <v>14</v>
      </c>
      <c r="AB25" s="21">
        <f t="shared" ref="AB25:AN25" si="24">+SUM(AB9:AB23)</f>
        <v>-55335</v>
      </c>
      <c r="AC25" s="21">
        <f t="shared" si="24"/>
        <v>-55335</v>
      </c>
      <c r="AD25" s="21">
        <f t="shared" si="24"/>
        <v>-55335</v>
      </c>
      <c r="AE25" s="21">
        <f t="shared" si="24"/>
        <v>-55335</v>
      </c>
      <c r="AF25" s="21">
        <f t="shared" si="24"/>
        <v>-55335</v>
      </c>
      <c r="AG25" s="21">
        <f t="shared" si="24"/>
        <v>-55335</v>
      </c>
      <c r="AH25" s="21">
        <f t="shared" si="24"/>
        <v>-55335</v>
      </c>
      <c r="AI25" s="21">
        <f t="shared" si="24"/>
        <v>-55335</v>
      </c>
      <c r="AJ25" s="21">
        <f t="shared" si="24"/>
        <v>-55335</v>
      </c>
      <c r="AK25" s="21">
        <f t="shared" si="24"/>
        <v>-55335</v>
      </c>
      <c r="AL25" s="21">
        <f t="shared" si="24"/>
        <v>-55335</v>
      </c>
      <c r="AM25" s="21">
        <f t="shared" si="24"/>
        <v>-55335</v>
      </c>
      <c r="AN25" s="21">
        <f t="shared" si="24"/>
        <v>-664020</v>
      </c>
      <c r="AO25" s="9"/>
      <c r="AR25" s="1"/>
      <c r="AS25" s="4"/>
      <c r="AT25" s="4"/>
      <c r="AU25" s="4"/>
      <c r="AV25" s="4"/>
      <c r="AW25" s="4"/>
      <c r="AX25" s="4"/>
      <c r="AY25" s="1"/>
      <c r="BB25" s="1"/>
      <c r="BC25" s="1"/>
      <c r="BD25" s="14"/>
      <c r="BF25" s="1"/>
    </row>
    <row r="26" spans="1:60" ht="15.75" customHeight="1" thickBot="1" x14ac:dyDescent="0.3">
      <c r="A26" s="1"/>
      <c r="I26" s="2"/>
      <c r="J26" s="2"/>
      <c r="Q26" s="10"/>
      <c r="R26" s="10"/>
      <c r="Y26" s="1"/>
      <c r="Z26" s="22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3" t="s">
        <v>13</v>
      </c>
      <c r="AN26" s="25"/>
      <c r="AO26" s="26"/>
      <c r="AR26" s="1"/>
      <c r="AS26" s="4"/>
      <c r="AT26" s="4"/>
      <c r="AU26" s="4"/>
      <c r="AV26" s="4"/>
      <c r="AW26" s="4"/>
      <c r="AX26" s="4"/>
      <c r="AY26" s="1"/>
      <c r="BB26" s="1" t="s">
        <v>15</v>
      </c>
      <c r="BC26" s="1"/>
      <c r="BD26" s="14"/>
      <c r="BF26" s="1"/>
    </row>
    <row r="27" spans="1:60" ht="15.75" customHeight="1" x14ac:dyDescent="0.25">
      <c r="A27" s="1"/>
      <c r="Y27" s="1"/>
      <c r="Z27" s="1"/>
      <c r="AR27" s="1"/>
      <c r="AS27" s="4"/>
      <c r="AT27" s="4"/>
      <c r="AU27" s="4"/>
      <c r="AV27" s="4"/>
      <c r="AW27" s="4"/>
      <c r="AX27" s="4"/>
      <c r="AY27" s="1"/>
      <c r="BB27" s="1"/>
      <c r="BC27" s="1"/>
      <c r="BD27" s="14"/>
      <c r="BF27" s="1"/>
    </row>
    <row r="28" spans="1:60" ht="15.75" customHeight="1" x14ac:dyDescent="0.25">
      <c r="A28" s="1"/>
      <c r="B28" s="1"/>
      <c r="D28" s="1"/>
      <c r="Y28" s="1"/>
      <c r="Z28" s="1"/>
      <c r="AR28" s="1"/>
      <c r="AS28" s="4"/>
      <c r="AT28" s="4"/>
      <c r="AU28" s="4"/>
      <c r="AV28" s="4"/>
      <c r="AW28" s="4"/>
      <c r="AX28" s="4"/>
      <c r="AY28" s="1"/>
      <c r="BB28" s="1"/>
      <c r="BC28" s="1"/>
      <c r="BD28" s="14"/>
      <c r="BF28" s="1"/>
    </row>
    <row r="29" spans="1:60" ht="15.75" customHeight="1" x14ac:dyDescent="0.25">
      <c r="A29" s="1"/>
      <c r="B29" s="1"/>
      <c r="D29" s="14"/>
      <c r="E29" s="14"/>
      <c r="Y29" s="10"/>
      <c r="Z29" s="10"/>
      <c r="AA29" s="10"/>
      <c r="AB29" s="10"/>
      <c r="AC29" s="10"/>
      <c r="AD29" s="10"/>
      <c r="AE29" s="10"/>
      <c r="AR29" s="1"/>
      <c r="AS29" s="4"/>
      <c r="AT29" s="4"/>
      <c r="AU29" s="4"/>
      <c r="AV29" s="4"/>
      <c r="AW29" s="4"/>
      <c r="AX29" s="4"/>
      <c r="AY29" s="1"/>
      <c r="BB29" s="1"/>
      <c r="BC29" s="1"/>
      <c r="BD29" s="14"/>
      <c r="BF29" s="1"/>
    </row>
    <row r="30" spans="1:60" ht="15.75" customHeight="1" x14ac:dyDescent="0.25">
      <c r="A30" s="1"/>
      <c r="B30" s="1"/>
      <c r="Y30" s="2"/>
      <c r="Z30" s="2"/>
      <c r="AA30" s="2"/>
      <c r="AB30" s="2"/>
      <c r="AC30" s="2"/>
      <c r="AD30" s="2"/>
      <c r="AE30" s="2"/>
      <c r="AR30" s="1"/>
      <c r="AS30" s="4"/>
      <c r="AT30" s="4"/>
      <c r="AU30" s="4"/>
      <c r="AV30" s="4"/>
      <c r="AW30" s="4"/>
      <c r="AX30" s="4"/>
      <c r="AY30" s="1"/>
      <c r="BB30" s="1"/>
      <c r="BC30" s="1"/>
      <c r="BD30" s="14"/>
      <c r="BF30" s="1"/>
    </row>
    <row r="31" spans="1:60" ht="15.75" customHeight="1" x14ac:dyDescent="0.25">
      <c r="A31" s="1"/>
      <c r="B31" s="1"/>
      <c r="Y31" s="10"/>
      <c r="Z31" s="10"/>
      <c r="AA31" s="10"/>
      <c r="AB31" s="10"/>
      <c r="AC31" s="10"/>
      <c r="AD31" s="10"/>
      <c r="AE31" s="10"/>
      <c r="AR31" s="1"/>
      <c r="AS31" s="1"/>
      <c r="AT31" s="1"/>
      <c r="AU31" s="1"/>
      <c r="AV31" s="1"/>
      <c r="AW31" s="1"/>
      <c r="AX31" s="1"/>
      <c r="AY31" s="1"/>
      <c r="BB31" s="1"/>
      <c r="BC31" s="1"/>
      <c r="BD31" s="14"/>
      <c r="BF31" s="1"/>
    </row>
    <row r="32" spans="1:60" ht="15.75" customHeight="1" x14ac:dyDescent="0.25">
      <c r="A32" s="1"/>
      <c r="B32" s="1"/>
      <c r="Y32" s="1"/>
      <c r="AR32" s="1"/>
      <c r="AS32" s="1"/>
      <c r="AT32" s="1"/>
      <c r="AU32" s="1"/>
      <c r="AV32" s="1"/>
      <c r="AW32" s="1"/>
      <c r="AX32" s="1"/>
      <c r="AY32" s="1"/>
      <c r="BB32" s="1"/>
      <c r="BC32" s="1"/>
      <c r="BD32" s="14"/>
      <c r="BF32" s="1"/>
    </row>
    <row r="33" spans="1:60" ht="15.75" customHeight="1" x14ac:dyDescent="0.25">
      <c r="A33" s="1"/>
      <c r="B33" s="1"/>
      <c r="Y33" s="1"/>
      <c r="AR33" s="1"/>
      <c r="AS33" s="1"/>
      <c r="AT33" s="1"/>
      <c r="AU33" s="1"/>
      <c r="AV33" s="1"/>
      <c r="AW33" s="1"/>
      <c r="AX33" s="1"/>
      <c r="AY33" s="1"/>
      <c r="BB33" s="1"/>
      <c r="BC33" s="1"/>
      <c r="BD33" s="14"/>
      <c r="BF33" s="1"/>
    </row>
    <row r="34" spans="1:60" ht="15.75" customHeight="1" x14ac:dyDescent="0.25">
      <c r="A34" s="1"/>
      <c r="B34" s="1"/>
      <c r="Y34" s="1"/>
      <c r="AR34" s="1"/>
      <c r="AS34" s="1"/>
      <c r="AT34" s="1"/>
      <c r="AU34" s="1"/>
      <c r="AV34" s="1"/>
      <c r="AW34" s="1"/>
      <c r="AX34" s="1"/>
      <c r="AY34" s="1"/>
      <c r="BB34" s="1"/>
      <c r="BC34" s="1"/>
      <c r="BD34" s="14"/>
      <c r="BF34" s="1"/>
    </row>
    <row r="35" spans="1:60" ht="15.75" customHeight="1" x14ac:dyDescent="0.25">
      <c r="A35" s="1"/>
      <c r="B35" s="1"/>
      <c r="Y35" s="1"/>
      <c r="AR35" s="1"/>
      <c r="AS35" s="1"/>
      <c r="AT35" s="1"/>
      <c r="AU35" s="1"/>
      <c r="AV35" s="1"/>
      <c r="AW35" s="1"/>
      <c r="AX35" s="1"/>
      <c r="AY35" s="1"/>
      <c r="BB35" s="1"/>
      <c r="BC35" s="1"/>
      <c r="BD35" s="14"/>
      <c r="BF35" s="1"/>
    </row>
    <row r="36" spans="1:60" ht="15.75" customHeight="1" x14ac:dyDescent="0.25">
      <c r="A36" s="1"/>
      <c r="B36" s="1"/>
      <c r="Y36" s="1"/>
      <c r="AR36" s="1"/>
      <c r="AS36" s="1"/>
      <c r="AT36" s="1"/>
      <c r="AU36" s="1"/>
      <c r="AV36" s="1"/>
      <c r="AW36" s="1"/>
      <c r="AX36" s="1"/>
      <c r="AY36" s="1"/>
      <c r="BB36" s="1"/>
      <c r="BC36" s="1"/>
      <c r="BD36" s="14"/>
      <c r="BF36" s="1"/>
    </row>
    <row r="37" spans="1:60" ht="15.75" customHeight="1" x14ac:dyDescent="0.25">
      <c r="A37" s="1"/>
      <c r="B37" s="1"/>
      <c r="Y37" s="1"/>
      <c r="AR37" s="1"/>
      <c r="AS37" s="1"/>
      <c r="AT37" s="1"/>
      <c r="AU37" s="1"/>
      <c r="AV37" s="1"/>
      <c r="AW37" s="1"/>
      <c r="AX37" s="1"/>
      <c r="AY37" s="1"/>
      <c r="BB37" s="1"/>
      <c r="BC37" s="1"/>
      <c r="BD37" s="14"/>
      <c r="BF37" s="1"/>
    </row>
    <row r="38" spans="1:60" ht="15.75" customHeight="1" x14ac:dyDescent="0.25">
      <c r="A38" s="1"/>
      <c r="B38" s="1"/>
      <c r="Y38" s="1"/>
      <c r="AR38" s="1"/>
      <c r="AS38" s="1"/>
      <c r="AT38" s="1"/>
      <c r="AU38" s="1"/>
      <c r="AV38" s="1"/>
      <c r="AW38" s="1"/>
      <c r="AX38" s="1"/>
      <c r="AY38" s="1"/>
      <c r="BB38" s="1"/>
      <c r="BC38" s="1"/>
      <c r="BD38" s="14"/>
      <c r="BF38" s="1"/>
    </row>
    <row r="39" spans="1:60" ht="15.75" customHeight="1" x14ac:dyDescent="0.25">
      <c r="A39" s="1"/>
      <c r="B39" s="1"/>
      <c r="Y39" s="1"/>
      <c r="AR39" s="1"/>
      <c r="AS39" s="1"/>
      <c r="AT39" s="1"/>
      <c r="AU39" s="1"/>
      <c r="AV39" s="1"/>
      <c r="AW39" s="1"/>
      <c r="AX39" s="1"/>
      <c r="AY39" s="1"/>
      <c r="BB39" s="1"/>
      <c r="BC39" s="1"/>
      <c r="BD39" s="14"/>
      <c r="BF39" s="1"/>
    </row>
    <row r="40" spans="1:60" ht="15.75" customHeight="1" x14ac:dyDescent="0.25">
      <c r="A40" s="1"/>
      <c r="B40" s="1"/>
      <c r="Y40" s="1"/>
      <c r="AR40" s="1"/>
      <c r="AS40" s="1"/>
      <c r="AT40" s="1"/>
      <c r="AU40" s="1"/>
      <c r="AV40" s="1"/>
      <c r="AW40" s="1"/>
      <c r="AX40" s="1"/>
      <c r="AY40" s="1"/>
      <c r="BB40" s="1"/>
      <c r="BC40" s="1"/>
      <c r="BD40" s="14"/>
      <c r="BF40" s="1"/>
    </row>
    <row r="41" spans="1:60" ht="15.75" customHeight="1" x14ac:dyDescent="0.25">
      <c r="A41" s="1"/>
      <c r="B41" s="1"/>
      <c r="Y41" s="1"/>
      <c r="AR41" s="1"/>
      <c r="AS41" s="1"/>
      <c r="AT41" s="1"/>
      <c r="AU41" s="1"/>
      <c r="AV41" s="1"/>
      <c r="AW41" s="1"/>
      <c r="AX41" s="1"/>
      <c r="AY41" s="1"/>
      <c r="BB41" s="1"/>
      <c r="BC41" s="1"/>
      <c r="BD41" s="14"/>
      <c r="BF41" s="1"/>
    </row>
    <row r="42" spans="1:60" ht="15.75" customHeight="1" x14ac:dyDescent="0.25">
      <c r="A42" s="1"/>
      <c r="B42" s="1"/>
      <c r="Y42" s="1"/>
      <c r="AR42" s="1"/>
      <c r="AS42" s="1"/>
      <c r="AT42" s="1"/>
      <c r="AU42" s="1"/>
      <c r="AV42" s="1"/>
      <c r="AW42" s="1"/>
      <c r="AX42" s="1"/>
      <c r="AY42" s="1"/>
      <c r="BB42" s="1"/>
      <c r="BC42" s="1"/>
      <c r="BD42" s="14"/>
      <c r="BF42" s="1"/>
    </row>
    <row r="43" spans="1:60" ht="15.75" customHeight="1" x14ac:dyDescent="0.25">
      <c r="A43" s="1"/>
      <c r="B43" s="1"/>
      <c r="Y43" s="1"/>
      <c r="AR43" s="1"/>
      <c r="AS43" s="1"/>
      <c r="AT43" s="1"/>
      <c r="AU43" s="1"/>
      <c r="AV43" s="1"/>
      <c r="AW43" s="1"/>
      <c r="AX43" s="1"/>
      <c r="AY43" s="1"/>
      <c r="BB43" s="1"/>
      <c r="BC43" s="1"/>
      <c r="BD43" s="14"/>
      <c r="BF43" s="1"/>
    </row>
    <row r="44" spans="1:60" ht="15.75" customHeight="1" x14ac:dyDescent="0.25">
      <c r="A44" s="1"/>
      <c r="B44" s="1"/>
      <c r="Y44" s="1"/>
      <c r="AR44" s="1"/>
      <c r="AS44" s="1"/>
      <c r="AT44" s="1"/>
      <c r="AU44" s="1"/>
      <c r="AV44" s="1"/>
      <c r="AW44" s="1"/>
      <c r="AX44" s="1"/>
      <c r="AY44" s="1"/>
      <c r="BB44" s="1"/>
      <c r="BC44" s="1"/>
      <c r="BD44" s="14"/>
      <c r="BF44" s="1"/>
    </row>
    <row r="45" spans="1:60" ht="15.75" customHeight="1" x14ac:dyDescent="0.25">
      <c r="A45" s="1"/>
      <c r="B45" s="1"/>
      <c r="Y45" s="1"/>
      <c r="AR45" s="1"/>
      <c r="AS45" s="1"/>
      <c r="AT45" s="1"/>
      <c r="AU45" s="1"/>
      <c r="AV45" s="1"/>
      <c r="AW45" s="1"/>
      <c r="AX45" s="1"/>
      <c r="AY45" s="1"/>
      <c r="BB45" s="1"/>
      <c r="BC45" s="1"/>
      <c r="BD45" s="1"/>
      <c r="BE45" s="1"/>
      <c r="BF45" s="1"/>
      <c r="BH45" s="1"/>
    </row>
    <row r="46" spans="1:60" ht="15.75" customHeight="1" x14ac:dyDescent="0.25">
      <c r="A46" s="1"/>
      <c r="B46" s="1"/>
      <c r="Y46" s="1"/>
      <c r="AR46" s="1"/>
      <c r="AS46" s="1"/>
      <c r="AT46" s="1"/>
      <c r="AU46" s="1"/>
      <c r="AV46" s="1"/>
      <c r="AW46" s="1"/>
      <c r="AX46" s="1"/>
      <c r="AY46" s="1"/>
      <c r="BB46" s="1"/>
      <c r="BC46" s="1"/>
      <c r="BD46" s="1"/>
      <c r="BE46" s="1"/>
      <c r="BF46" s="1"/>
      <c r="BH46" s="1"/>
    </row>
    <row r="47" spans="1:60" ht="15.75" customHeight="1" x14ac:dyDescent="0.25">
      <c r="A47" s="1"/>
      <c r="B47" s="1"/>
      <c r="Y47" s="1"/>
      <c r="AR47" s="1"/>
      <c r="AS47" s="1"/>
      <c r="AT47" s="1"/>
      <c r="AU47" s="1"/>
      <c r="AV47" s="1"/>
      <c r="AW47" s="1"/>
      <c r="AX47" s="1"/>
      <c r="AY47" s="1"/>
      <c r="BB47" s="1"/>
      <c r="BC47" s="1"/>
      <c r="BD47" s="1"/>
      <c r="BE47" s="1"/>
      <c r="BF47" s="1"/>
      <c r="BH47" s="1"/>
    </row>
    <row r="48" spans="1:60" ht="15.75" customHeight="1" x14ac:dyDescent="0.25">
      <c r="A48" s="1"/>
      <c r="B48" s="1"/>
      <c r="Y48" s="1"/>
      <c r="AR48" s="1"/>
      <c r="AS48" s="1"/>
      <c r="AT48" s="1"/>
      <c r="AU48" s="1"/>
      <c r="AV48" s="1"/>
      <c r="AW48" s="1"/>
      <c r="AX48" s="1"/>
      <c r="AY48" s="1"/>
      <c r="BB48" s="1"/>
      <c r="BC48" s="1"/>
      <c r="BD48" s="1"/>
      <c r="BE48" s="1"/>
      <c r="BF48" s="1"/>
      <c r="BH48" s="1"/>
    </row>
    <row r="49" spans="1:60" ht="15.75" customHeight="1" x14ac:dyDescent="0.25">
      <c r="A49" s="1"/>
      <c r="B49" s="1"/>
      <c r="D49" s="1"/>
      <c r="Y49" s="1"/>
      <c r="AR49" s="1"/>
      <c r="AS49" s="1"/>
      <c r="AT49" s="1"/>
      <c r="AU49" s="1"/>
      <c r="AV49" s="1"/>
      <c r="AW49" s="1"/>
      <c r="AX49" s="1"/>
      <c r="AY49" s="1"/>
      <c r="BB49" s="1"/>
      <c r="BC49" s="1"/>
      <c r="BD49" s="1"/>
      <c r="BE49" s="1"/>
      <c r="BF49" s="1"/>
      <c r="BH49" s="1"/>
    </row>
    <row r="50" spans="1:60" ht="15.75" customHeight="1" x14ac:dyDescent="0.25">
      <c r="A50" s="1"/>
      <c r="B50" s="1"/>
      <c r="D50" s="1"/>
      <c r="Y50" s="1"/>
      <c r="AR50" s="1"/>
      <c r="AS50" s="1"/>
      <c r="AT50" s="1"/>
      <c r="AU50" s="1"/>
      <c r="AV50" s="1"/>
      <c r="AW50" s="1"/>
      <c r="AX50" s="1"/>
      <c r="AY50" s="1"/>
      <c r="BB50" s="1"/>
      <c r="BC50" s="1"/>
      <c r="BD50" s="1"/>
      <c r="BE50" s="1"/>
      <c r="BF50" s="1"/>
      <c r="BH50" s="1"/>
    </row>
    <row r="51" spans="1:60" ht="15.75" customHeight="1" x14ac:dyDescent="0.25">
      <c r="A51" s="1"/>
      <c r="B51" s="1"/>
      <c r="D51" s="1"/>
      <c r="Y51" s="1"/>
      <c r="AR51" s="1"/>
      <c r="AS51" s="1"/>
      <c r="AT51" s="1"/>
      <c r="AU51" s="1"/>
      <c r="AV51" s="1"/>
      <c r="AW51" s="1"/>
      <c r="AX51" s="1"/>
      <c r="AY51" s="1"/>
      <c r="BB51" s="1"/>
      <c r="BC51" s="1"/>
      <c r="BD51" s="1"/>
      <c r="BE51" s="1"/>
      <c r="BF51" s="1"/>
      <c r="BH51" s="1"/>
    </row>
    <row r="52" spans="1:60" ht="15.75" customHeight="1" x14ac:dyDescent="0.25">
      <c r="A52" s="1"/>
      <c r="B52" s="1"/>
      <c r="D52" s="1"/>
      <c r="Y52" s="1"/>
      <c r="AR52" s="1"/>
      <c r="AS52" s="1"/>
      <c r="AT52" s="1"/>
      <c r="AU52" s="1"/>
      <c r="AV52" s="1"/>
      <c r="AW52" s="1"/>
      <c r="AX52" s="1"/>
      <c r="AY52" s="1"/>
      <c r="BB52" s="1"/>
      <c r="BC52" s="1"/>
      <c r="BD52" s="1"/>
      <c r="BE52" s="1"/>
      <c r="BF52" s="1"/>
      <c r="BH52" s="1"/>
    </row>
    <row r="53" spans="1:60" ht="15.75" customHeight="1" x14ac:dyDescent="0.25">
      <c r="A53" s="1"/>
      <c r="B53" s="1"/>
      <c r="D53" s="1"/>
      <c r="Y53" s="1"/>
      <c r="AR53" s="1"/>
      <c r="AS53" s="1"/>
      <c r="AT53" s="1"/>
      <c r="AU53" s="1"/>
      <c r="AV53" s="1"/>
      <c r="AW53" s="1"/>
      <c r="AX53" s="1"/>
      <c r="AY53" s="1"/>
      <c r="BB53" s="1"/>
      <c r="BC53" s="1"/>
      <c r="BD53" s="1"/>
      <c r="BE53" s="1"/>
      <c r="BF53" s="1"/>
      <c r="BH53" s="1"/>
    </row>
    <row r="54" spans="1:60" ht="15.75" customHeight="1" x14ac:dyDescent="0.25">
      <c r="A54" s="1"/>
      <c r="B54" s="1"/>
      <c r="D54" s="1"/>
      <c r="Y54" s="1"/>
      <c r="AR54" s="1"/>
      <c r="AS54" s="1"/>
      <c r="AT54" s="1"/>
      <c r="AU54" s="1"/>
      <c r="AV54" s="1"/>
      <c r="AW54" s="1"/>
      <c r="AX54" s="1"/>
      <c r="AY54" s="1"/>
      <c r="BB54" s="1"/>
      <c r="BC54" s="1"/>
      <c r="BD54" s="1"/>
      <c r="BE54" s="1"/>
      <c r="BF54" s="1"/>
      <c r="BH54" s="1"/>
    </row>
    <row r="55" spans="1:60" ht="15.75" customHeight="1" x14ac:dyDescent="0.25">
      <c r="A55" s="1"/>
      <c r="B55" s="1"/>
      <c r="D55" s="1"/>
      <c r="Y55" s="1"/>
      <c r="AR55" s="1"/>
      <c r="AS55" s="1"/>
      <c r="AT55" s="1"/>
      <c r="AU55" s="1"/>
      <c r="AV55" s="1"/>
      <c r="AW55" s="1"/>
      <c r="AX55" s="1"/>
      <c r="AY55" s="1"/>
      <c r="BB55" s="1"/>
      <c r="BC55" s="1"/>
      <c r="BD55" s="1"/>
      <c r="BE55" s="1"/>
      <c r="BF55" s="1"/>
      <c r="BH55" s="1"/>
    </row>
    <row r="56" spans="1:60" ht="15.75" customHeight="1" x14ac:dyDescent="0.25">
      <c r="A56" s="1"/>
      <c r="B56" s="1"/>
      <c r="D56" s="1"/>
      <c r="Y56" s="1"/>
      <c r="AR56" s="1"/>
      <c r="AS56" s="1"/>
      <c r="AT56" s="1"/>
      <c r="AU56" s="1"/>
      <c r="AV56" s="1"/>
      <c r="AW56" s="1"/>
      <c r="AX56" s="1"/>
      <c r="AY56" s="1"/>
      <c r="BB56" s="1"/>
      <c r="BC56" s="1"/>
      <c r="BD56" s="1"/>
      <c r="BE56" s="1"/>
      <c r="BF56" s="1"/>
      <c r="BH56" s="1"/>
    </row>
    <row r="57" spans="1:60" ht="15.75" customHeight="1" x14ac:dyDescent="0.25">
      <c r="A57" s="1"/>
      <c r="B57" s="1"/>
      <c r="D57" s="1"/>
      <c r="Y57" s="1"/>
      <c r="AR57" s="1"/>
      <c r="AS57" s="1"/>
      <c r="AT57" s="1"/>
      <c r="AU57" s="1"/>
      <c r="AV57" s="1"/>
      <c r="AW57" s="1"/>
      <c r="AX57" s="1"/>
      <c r="AY57" s="1"/>
    </row>
    <row r="58" spans="1:60" ht="15.75" customHeight="1" x14ac:dyDescent="0.25">
      <c r="A58" s="1"/>
      <c r="B58" s="1"/>
      <c r="D58" s="1"/>
      <c r="Y58" s="1"/>
      <c r="AR58" s="1"/>
      <c r="AS58" s="1"/>
      <c r="AT58" s="1"/>
      <c r="AU58" s="1"/>
      <c r="AV58" s="1"/>
      <c r="AW58" s="1"/>
      <c r="AX58" s="1"/>
      <c r="AY58" s="1"/>
    </row>
    <row r="59" spans="1:60" ht="15.75" customHeight="1" x14ac:dyDescent="0.25">
      <c r="A59" s="1"/>
      <c r="B59" s="1"/>
      <c r="D59" s="1"/>
      <c r="Y59" s="1"/>
      <c r="AR59" s="1"/>
      <c r="AS59" s="1"/>
      <c r="AT59" s="1"/>
      <c r="AU59" s="1"/>
      <c r="AV59" s="1"/>
      <c r="AW59" s="1"/>
      <c r="AX59" s="1"/>
      <c r="AY59" s="1"/>
    </row>
    <row r="60" spans="1:60" ht="15.75" customHeight="1" x14ac:dyDescent="0.25">
      <c r="A60" s="1"/>
      <c r="B60" s="1"/>
      <c r="D60" s="1"/>
      <c r="Y60" s="1"/>
      <c r="AR60" s="1"/>
      <c r="AS60" s="1"/>
      <c r="AT60" s="1"/>
      <c r="AU60" s="1"/>
      <c r="AV60" s="1"/>
      <c r="AW60" s="1"/>
      <c r="AX60" s="1"/>
      <c r="AY60" s="1"/>
    </row>
    <row r="61" spans="1:60" ht="15.75" customHeight="1" x14ac:dyDescent="0.25">
      <c r="A61" s="1"/>
      <c r="B61" s="1"/>
      <c r="D61" s="1"/>
      <c r="Y61" s="1"/>
      <c r="AR61" s="1"/>
      <c r="AS61" s="1"/>
      <c r="AT61" s="1"/>
      <c r="AU61" s="1"/>
      <c r="AV61" s="1"/>
      <c r="AW61" s="1"/>
      <c r="AX61" s="1"/>
      <c r="AY61" s="1"/>
    </row>
    <row r="62" spans="1:60" ht="15.75" customHeight="1" x14ac:dyDescent="0.25">
      <c r="A62" s="1"/>
      <c r="B62" s="1"/>
      <c r="D62" s="1"/>
      <c r="Y62" s="1"/>
      <c r="AR62" s="1"/>
      <c r="AS62" s="1"/>
      <c r="AT62" s="1"/>
      <c r="AU62" s="1"/>
      <c r="AV62" s="1"/>
      <c r="AW62" s="1"/>
      <c r="AX62" s="1"/>
      <c r="AY62" s="1"/>
    </row>
    <row r="63" spans="1:60" ht="15.75" customHeight="1" x14ac:dyDescent="0.25">
      <c r="A63" s="1"/>
      <c r="B63" s="1"/>
      <c r="D63" s="1"/>
      <c r="Y63" s="1"/>
      <c r="AR63" s="1"/>
      <c r="AS63" s="1"/>
      <c r="AT63" s="1"/>
      <c r="AU63" s="1"/>
      <c r="AV63" s="1"/>
      <c r="AW63" s="1"/>
      <c r="AX63" s="1"/>
      <c r="AY63" s="1"/>
    </row>
    <row r="64" spans="1:60" ht="15.75" customHeight="1" x14ac:dyDescent="0.25">
      <c r="A64" s="1"/>
      <c r="B64" s="1"/>
      <c r="D64" s="1"/>
      <c r="Y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D65" s="1"/>
      <c r="Y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D66" s="1"/>
      <c r="Y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D67" s="1"/>
      <c r="Y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D68" s="1"/>
      <c r="Y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D69" s="1"/>
      <c r="Y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D70" s="1"/>
      <c r="Y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D71" s="1"/>
      <c r="Y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D72" s="1"/>
      <c r="Y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D73" s="1"/>
      <c r="Y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D74" s="1"/>
      <c r="Y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D75" s="1"/>
      <c r="Y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D76" s="1"/>
      <c r="Y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D77" s="1"/>
      <c r="Y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D78" s="1"/>
      <c r="Y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D79" s="1"/>
      <c r="Y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D80" s="1"/>
      <c r="Y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D81" s="1"/>
      <c r="E81" s="1"/>
      <c r="F81" s="1"/>
      <c r="G81" s="1"/>
      <c r="H81" s="1"/>
      <c r="I81" s="1"/>
      <c r="J81" s="1"/>
      <c r="Y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D82" s="1"/>
      <c r="E82" s="1"/>
      <c r="F82" s="1"/>
      <c r="G82" s="1"/>
      <c r="H82" s="1"/>
      <c r="I82" s="1"/>
      <c r="J82" s="1"/>
      <c r="Y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D83" s="1"/>
      <c r="E83" s="1"/>
      <c r="F83" s="1"/>
      <c r="G83" s="1"/>
      <c r="H83" s="1"/>
      <c r="I83" s="1"/>
      <c r="J83" s="1"/>
      <c r="Y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D84" s="1"/>
      <c r="E84" s="1"/>
      <c r="F84" s="1"/>
      <c r="G84" s="1"/>
      <c r="H84" s="1"/>
      <c r="I84" s="1"/>
      <c r="J84" s="1"/>
      <c r="Y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D85" s="1"/>
      <c r="E85" s="1"/>
      <c r="F85" s="1"/>
      <c r="G85" s="1"/>
      <c r="H85" s="1"/>
      <c r="I85" s="1"/>
      <c r="J85" s="1"/>
      <c r="Y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D86" s="1"/>
      <c r="E86" s="1"/>
      <c r="F86" s="1"/>
      <c r="G86" s="1"/>
      <c r="H86" s="1"/>
      <c r="I86" s="1"/>
      <c r="J86" s="1"/>
      <c r="Y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D87" s="1"/>
      <c r="E87" s="1"/>
      <c r="F87" s="1"/>
      <c r="G87" s="1"/>
      <c r="H87" s="1"/>
      <c r="I87" s="1"/>
      <c r="J87" s="1"/>
      <c r="Y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D88" s="1"/>
      <c r="E88" s="1"/>
      <c r="F88" s="1"/>
      <c r="G88" s="1"/>
      <c r="H88" s="1"/>
      <c r="I88" s="1"/>
      <c r="J88" s="1"/>
      <c r="Y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D89" s="1"/>
      <c r="E89" s="1"/>
      <c r="F89" s="1"/>
      <c r="G89" s="1"/>
      <c r="H89" s="1"/>
      <c r="I89" s="1"/>
      <c r="J89" s="1"/>
      <c r="Y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D90" s="1"/>
      <c r="E90" s="1"/>
      <c r="F90" s="1"/>
      <c r="G90" s="1"/>
      <c r="H90" s="1"/>
      <c r="I90" s="1"/>
      <c r="J90" s="1"/>
      <c r="Y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D91" s="1"/>
      <c r="E91" s="1"/>
      <c r="F91" s="1"/>
      <c r="G91" s="1"/>
      <c r="H91" s="1"/>
      <c r="I91" s="1"/>
      <c r="J91" s="1"/>
      <c r="Y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D92" s="1"/>
      <c r="E92" s="1"/>
      <c r="F92" s="1"/>
      <c r="G92" s="1"/>
      <c r="H92" s="1"/>
      <c r="I92" s="1"/>
      <c r="J92" s="1"/>
      <c r="Y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D93" s="1"/>
      <c r="E93" s="1"/>
      <c r="F93" s="1"/>
      <c r="G93" s="1"/>
      <c r="H93" s="1"/>
      <c r="I93" s="1"/>
      <c r="J93" s="1"/>
      <c r="Y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Y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D95" s="1"/>
      <c r="E95" s="1"/>
      <c r="F95" s="1"/>
      <c r="G95" s="1"/>
      <c r="H95" s="1"/>
      <c r="I95" s="1"/>
      <c r="J95" s="1"/>
      <c r="Y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D96" s="1"/>
      <c r="E96" s="1"/>
      <c r="F96" s="1"/>
      <c r="G96" s="1"/>
      <c r="H96" s="1"/>
      <c r="I96" s="1"/>
      <c r="J96" s="1"/>
      <c r="Y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D97" s="1"/>
      <c r="E97" s="1"/>
      <c r="F97" s="1"/>
      <c r="G97" s="1"/>
      <c r="H97" s="1"/>
      <c r="I97" s="1"/>
      <c r="J97" s="1"/>
      <c r="Y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D98" s="1"/>
      <c r="E98" s="1"/>
      <c r="F98" s="1"/>
      <c r="G98" s="1"/>
      <c r="H98" s="1"/>
      <c r="I98" s="1"/>
      <c r="J98" s="1"/>
      <c r="Y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D99" s="1"/>
      <c r="E99" s="1"/>
      <c r="F99" s="1"/>
      <c r="G99" s="1"/>
      <c r="H99" s="1"/>
      <c r="I99" s="1"/>
      <c r="J99" s="1"/>
      <c r="Y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D100" s="1"/>
      <c r="E100" s="1"/>
      <c r="F100" s="1"/>
      <c r="G100" s="1"/>
      <c r="H100" s="1"/>
      <c r="I100" s="1"/>
      <c r="J100" s="1"/>
      <c r="Y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D101" s="1"/>
      <c r="E101" s="1"/>
      <c r="F101" s="1"/>
      <c r="G101" s="1"/>
      <c r="H101" s="1"/>
      <c r="I101" s="1"/>
      <c r="J101" s="1"/>
      <c r="Y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D102" s="1"/>
      <c r="E102" s="1"/>
      <c r="F102" s="1"/>
      <c r="G102" s="1"/>
      <c r="H102" s="1"/>
      <c r="I102" s="1"/>
      <c r="J102" s="1"/>
      <c r="Y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D103" s="1"/>
      <c r="E103" s="1"/>
      <c r="F103" s="1"/>
      <c r="G103" s="1"/>
      <c r="H103" s="1"/>
      <c r="I103" s="1"/>
      <c r="J103" s="1"/>
      <c r="Y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D104" s="1"/>
      <c r="E104" s="1"/>
      <c r="F104" s="1"/>
      <c r="G104" s="1"/>
      <c r="H104" s="1"/>
      <c r="I104" s="1"/>
      <c r="J104" s="1"/>
      <c r="Y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D105" s="1"/>
      <c r="E105" s="1"/>
      <c r="F105" s="1"/>
      <c r="G105" s="1"/>
      <c r="H105" s="1"/>
      <c r="I105" s="1"/>
      <c r="J105" s="1"/>
      <c r="Y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Y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D107" s="1"/>
      <c r="E107" s="1"/>
      <c r="F107" s="1"/>
      <c r="G107" s="1"/>
      <c r="H107" s="1"/>
      <c r="I107" s="1"/>
      <c r="J107" s="1"/>
      <c r="Y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D108" s="1"/>
      <c r="E108" s="1"/>
      <c r="F108" s="1"/>
      <c r="G108" s="1"/>
      <c r="H108" s="1"/>
      <c r="I108" s="1"/>
      <c r="J108" s="1"/>
      <c r="Y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D109" s="1"/>
      <c r="E109" s="1"/>
      <c r="F109" s="1"/>
      <c r="G109" s="1"/>
      <c r="H109" s="1"/>
      <c r="I109" s="1"/>
      <c r="J109" s="1"/>
      <c r="Y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D110" s="1"/>
      <c r="E110" s="1"/>
      <c r="F110" s="1"/>
      <c r="G110" s="1"/>
      <c r="H110" s="1"/>
      <c r="I110" s="1"/>
      <c r="J110" s="1"/>
      <c r="Y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D111" s="1"/>
      <c r="E111" s="1"/>
      <c r="F111" s="1"/>
      <c r="G111" s="1"/>
      <c r="H111" s="1"/>
      <c r="I111" s="1"/>
      <c r="J111" s="1"/>
      <c r="Y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D112" s="1"/>
      <c r="E112" s="1"/>
      <c r="F112" s="1"/>
      <c r="G112" s="1"/>
      <c r="H112" s="1"/>
      <c r="I112" s="1"/>
      <c r="J112" s="1"/>
      <c r="Y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D113" s="1"/>
      <c r="E113" s="1"/>
      <c r="F113" s="1"/>
      <c r="G113" s="1"/>
      <c r="H113" s="1"/>
      <c r="I113" s="1"/>
      <c r="J113" s="1"/>
      <c r="Y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D114" s="1"/>
      <c r="E114" s="1"/>
      <c r="F114" s="1"/>
      <c r="G114" s="1"/>
      <c r="H114" s="1"/>
      <c r="I114" s="1"/>
      <c r="J114" s="1"/>
      <c r="Y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D115" s="1"/>
      <c r="E115" s="1"/>
      <c r="F115" s="1"/>
      <c r="G115" s="1"/>
      <c r="H115" s="1"/>
      <c r="I115" s="1"/>
      <c r="J115" s="1"/>
      <c r="Y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D116" s="1"/>
      <c r="E116" s="1"/>
      <c r="F116" s="1"/>
      <c r="G116" s="1"/>
      <c r="H116" s="1"/>
      <c r="I116" s="1"/>
      <c r="J116" s="1"/>
      <c r="Y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D117" s="1"/>
      <c r="E117" s="1"/>
      <c r="F117" s="1"/>
      <c r="G117" s="1"/>
      <c r="H117" s="1"/>
      <c r="I117" s="1"/>
      <c r="J117" s="1"/>
      <c r="Y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D118" s="1"/>
      <c r="E118" s="1"/>
      <c r="F118" s="1"/>
      <c r="G118" s="1"/>
      <c r="H118" s="1"/>
      <c r="I118" s="1"/>
      <c r="J118" s="1"/>
      <c r="Y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D119" s="1"/>
      <c r="E119" s="1"/>
      <c r="F119" s="1"/>
      <c r="G119" s="1"/>
      <c r="H119" s="1"/>
      <c r="I119" s="1"/>
      <c r="J119" s="1"/>
      <c r="Y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D120" s="1"/>
      <c r="E120" s="1"/>
      <c r="F120" s="1"/>
      <c r="G120" s="1"/>
      <c r="H120" s="1"/>
      <c r="I120" s="1"/>
      <c r="J120" s="1"/>
      <c r="Y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D121" s="1"/>
      <c r="E121" s="1"/>
      <c r="F121" s="1"/>
      <c r="G121" s="1"/>
      <c r="H121" s="1"/>
      <c r="I121" s="1"/>
      <c r="J121" s="1"/>
      <c r="Y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D122" s="1"/>
      <c r="E122" s="1"/>
      <c r="F122" s="1"/>
      <c r="G122" s="1"/>
      <c r="H122" s="1"/>
      <c r="I122" s="1"/>
      <c r="J122" s="1"/>
      <c r="Y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D123" s="1"/>
      <c r="E123" s="1"/>
      <c r="F123" s="1"/>
      <c r="G123" s="1"/>
      <c r="H123" s="1"/>
      <c r="I123" s="1"/>
      <c r="J123" s="1"/>
      <c r="Y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D124" s="1"/>
      <c r="E124" s="1"/>
      <c r="F124" s="1"/>
      <c r="G124" s="1"/>
      <c r="H124" s="1"/>
      <c r="I124" s="1"/>
      <c r="J124" s="1"/>
      <c r="Y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D125" s="1"/>
      <c r="E125" s="1"/>
      <c r="F125" s="1"/>
      <c r="G125" s="1"/>
      <c r="H125" s="1"/>
      <c r="I125" s="1"/>
      <c r="J125" s="1"/>
      <c r="Y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D126" s="1"/>
      <c r="E126" s="1"/>
      <c r="F126" s="1"/>
      <c r="G126" s="1"/>
      <c r="H126" s="1"/>
      <c r="I126" s="1"/>
      <c r="J126" s="1"/>
      <c r="Y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D127" s="1"/>
      <c r="E127" s="1"/>
      <c r="F127" s="1"/>
      <c r="G127" s="1"/>
      <c r="H127" s="1"/>
      <c r="I127" s="1"/>
      <c r="J127" s="1"/>
      <c r="Y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D128" s="1"/>
      <c r="E128" s="1"/>
      <c r="F128" s="1"/>
      <c r="G128" s="1"/>
      <c r="H128" s="1"/>
      <c r="I128" s="1"/>
      <c r="J128" s="1"/>
      <c r="Y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D129" s="1"/>
      <c r="E129" s="1"/>
      <c r="F129" s="1"/>
      <c r="G129" s="1"/>
      <c r="H129" s="1"/>
      <c r="I129" s="1"/>
      <c r="J129" s="1"/>
      <c r="Y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D130" s="1"/>
      <c r="E130" s="1"/>
      <c r="F130" s="1"/>
      <c r="G130" s="1"/>
      <c r="H130" s="1"/>
      <c r="I130" s="1"/>
      <c r="J130" s="1"/>
      <c r="Y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D131" s="1"/>
      <c r="E131" s="1"/>
      <c r="F131" s="1"/>
      <c r="G131" s="1"/>
      <c r="H131" s="1"/>
      <c r="I131" s="1"/>
      <c r="J131" s="1"/>
      <c r="Y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D132" s="1"/>
      <c r="E132" s="1"/>
      <c r="F132" s="1"/>
      <c r="G132" s="1"/>
      <c r="H132" s="1"/>
      <c r="I132" s="1"/>
      <c r="J132" s="1"/>
      <c r="Y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D133" s="1"/>
      <c r="E133" s="1"/>
      <c r="F133" s="1"/>
      <c r="G133" s="1"/>
      <c r="H133" s="1"/>
      <c r="I133" s="1"/>
      <c r="J133" s="1"/>
      <c r="Y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D134" s="1"/>
      <c r="E134" s="1"/>
      <c r="F134" s="1"/>
      <c r="G134" s="1"/>
      <c r="H134" s="1"/>
      <c r="I134" s="1"/>
      <c r="J134" s="1"/>
      <c r="Y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D135" s="1"/>
      <c r="E135" s="1"/>
      <c r="F135" s="1"/>
      <c r="G135" s="1"/>
      <c r="H135" s="1"/>
      <c r="I135" s="1"/>
      <c r="J135" s="1"/>
      <c r="Y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D136" s="1"/>
      <c r="E136" s="1"/>
      <c r="F136" s="1"/>
      <c r="G136" s="1"/>
      <c r="H136" s="1"/>
      <c r="I136" s="1"/>
      <c r="J136" s="1"/>
      <c r="Y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D137" s="1"/>
      <c r="E137" s="1"/>
      <c r="F137" s="1"/>
      <c r="G137" s="1"/>
      <c r="H137" s="1"/>
      <c r="I137" s="1"/>
      <c r="J137" s="1"/>
      <c r="Y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D138" s="1"/>
      <c r="E138" s="1"/>
      <c r="F138" s="1"/>
      <c r="G138" s="1"/>
      <c r="H138" s="1"/>
      <c r="I138" s="1"/>
      <c r="J138" s="1"/>
      <c r="Y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D139" s="1"/>
      <c r="E139" s="1"/>
      <c r="F139" s="1"/>
      <c r="G139" s="1"/>
      <c r="H139" s="1"/>
      <c r="I139" s="1"/>
      <c r="J139" s="1"/>
      <c r="Y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D140" s="1"/>
      <c r="E140" s="1"/>
      <c r="F140" s="1"/>
      <c r="G140" s="1"/>
      <c r="H140" s="1"/>
      <c r="I140" s="1"/>
      <c r="J140" s="1"/>
      <c r="Y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D141" s="1"/>
      <c r="E141" s="1"/>
      <c r="F141" s="1"/>
      <c r="G141" s="1"/>
      <c r="H141" s="1"/>
      <c r="I141" s="1"/>
      <c r="J141" s="1"/>
      <c r="Y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D142" s="1"/>
      <c r="E142" s="1"/>
      <c r="F142" s="1"/>
      <c r="G142" s="1"/>
      <c r="H142" s="1"/>
      <c r="I142" s="1"/>
      <c r="J142" s="1"/>
      <c r="Y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D143" s="1"/>
      <c r="E143" s="1"/>
      <c r="F143" s="1"/>
      <c r="G143" s="1"/>
      <c r="H143" s="1"/>
      <c r="I143" s="1"/>
      <c r="J143" s="1"/>
      <c r="Y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D144" s="1"/>
      <c r="E144" s="1"/>
      <c r="F144" s="1"/>
      <c r="G144" s="1"/>
      <c r="H144" s="1"/>
      <c r="I144" s="1"/>
      <c r="J144" s="1"/>
      <c r="Y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D145" s="1"/>
      <c r="E145" s="1"/>
      <c r="F145" s="1"/>
      <c r="G145" s="1"/>
      <c r="H145" s="1"/>
      <c r="I145" s="1"/>
      <c r="J145" s="1"/>
      <c r="Y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D146" s="1"/>
      <c r="E146" s="1"/>
      <c r="F146" s="1"/>
      <c r="G146" s="1"/>
      <c r="H146" s="1"/>
      <c r="I146" s="1"/>
      <c r="J146" s="1"/>
      <c r="Y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D147" s="1"/>
      <c r="E147" s="1"/>
      <c r="F147" s="1"/>
      <c r="G147" s="1"/>
      <c r="H147" s="1"/>
      <c r="I147" s="1"/>
      <c r="J147" s="1"/>
      <c r="Y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D148" s="1"/>
      <c r="E148" s="1"/>
      <c r="F148" s="1"/>
      <c r="G148" s="1"/>
      <c r="H148" s="1"/>
      <c r="I148" s="1"/>
      <c r="J148" s="1"/>
      <c r="Y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D149" s="1"/>
      <c r="E149" s="1"/>
      <c r="F149" s="1"/>
      <c r="G149" s="1"/>
      <c r="H149" s="1"/>
      <c r="I149" s="1"/>
      <c r="J149" s="1"/>
      <c r="Y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D150" s="1"/>
      <c r="E150" s="1"/>
      <c r="F150" s="1"/>
      <c r="G150" s="1"/>
      <c r="H150" s="1"/>
      <c r="I150" s="1"/>
      <c r="J150" s="1"/>
      <c r="Y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D151" s="1"/>
      <c r="E151" s="1"/>
      <c r="F151" s="1"/>
      <c r="G151" s="1"/>
      <c r="H151" s="1"/>
      <c r="I151" s="1"/>
      <c r="J151" s="1"/>
      <c r="Y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D152" s="1"/>
      <c r="E152" s="1"/>
      <c r="F152" s="1"/>
      <c r="G152" s="1"/>
      <c r="H152" s="1"/>
      <c r="I152" s="1"/>
      <c r="J152" s="1"/>
      <c r="Y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D153" s="1"/>
      <c r="E153" s="1"/>
      <c r="F153" s="1"/>
      <c r="G153" s="1"/>
      <c r="H153" s="1"/>
      <c r="I153" s="1"/>
      <c r="J153" s="1"/>
      <c r="Y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D154" s="1"/>
      <c r="E154" s="1"/>
      <c r="F154" s="1"/>
      <c r="G154" s="1"/>
      <c r="H154" s="1"/>
      <c r="I154" s="1"/>
      <c r="J154" s="1"/>
      <c r="Y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D155" s="1"/>
      <c r="E155" s="1"/>
      <c r="F155" s="1"/>
      <c r="G155" s="1"/>
      <c r="H155" s="1"/>
      <c r="I155" s="1"/>
      <c r="J155" s="1"/>
      <c r="Y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D156" s="1"/>
      <c r="E156" s="1"/>
      <c r="F156" s="1"/>
      <c r="G156" s="1"/>
      <c r="H156" s="1"/>
      <c r="I156" s="1"/>
      <c r="J156" s="1"/>
      <c r="Y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D157" s="1"/>
      <c r="E157" s="1"/>
      <c r="F157" s="1"/>
      <c r="G157" s="1"/>
      <c r="H157" s="1"/>
      <c r="I157" s="1"/>
      <c r="J157" s="1"/>
      <c r="Y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D158" s="1"/>
      <c r="E158" s="1"/>
      <c r="F158" s="1"/>
      <c r="G158" s="1"/>
      <c r="H158" s="1"/>
      <c r="I158" s="1"/>
      <c r="J158" s="1"/>
      <c r="Y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D159" s="1"/>
      <c r="E159" s="1"/>
      <c r="F159" s="1"/>
      <c r="G159" s="1"/>
      <c r="H159" s="1"/>
      <c r="I159" s="1"/>
      <c r="J159" s="1"/>
      <c r="Y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D160" s="1"/>
      <c r="E160" s="1"/>
      <c r="F160" s="1"/>
      <c r="G160" s="1"/>
      <c r="H160" s="1"/>
      <c r="I160" s="1"/>
      <c r="J160" s="1"/>
      <c r="Y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D161" s="1"/>
      <c r="E161" s="1"/>
      <c r="F161" s="1"/>
      <c r="G161" s="1"/>
      <c r="H161" s="1"/>
      <c r="I161" s="1"/>
      <c r="J161" s="1"/>
      <c r="Y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D162" s="1"/>
      <c r="E162" s="1"/>
      <c r="F162" s="1"/>
      <c r="G162" s="1"/>
      <c r="H162" s="1"/>
      <c r="I162" s="1"/>
      <c r="J162" s="1"/>
      <c r="Y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D163" s="1"/>
      <c r="E163" s="1"/>
      <c r="F163" s="1"/>
      <c r="G163" s="1"/>
      <c r="H163" s="1"/>
      <c r="I163" s="1"/>
      <c r="J163" s="1"/>
      <c r="Y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D164" s="1"/>
      <c r="E164" s="1"/>
      <c r="F164" s="1"/>
      <c r="G164" s="1"/>
      <c r="H164" s="1"/>
      <c r="I164" s="1"/>
      <c r="J164" s="1"/>
      <c r="Y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D165" s="1"/>
      <c r="E165" s="1"/>
      <c r="F165" s="1"/>
      <c r="G165" s="1"/>
      <c r="H165" s="1"/>
      <c r="I165" s="1"/>
      <c r="J165" s="1"/>
      <c r="Y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D166" s="1"/>
      <c r="E166" s="1"/>
      <c r="F166" s="1"/>
      <c r="G166" s="1"/>
      <c r="H166" s="1"/>
      <c r="I166" s="1"/>
      <c r="J166" s="1"/>
      <c r="Y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D167" s="1"/>
      <c r="E167" s="1"/>
      <c r="F167" s="1"/>
      <c r="G167" s="1"/>
      <c r="H167" s="1"/>
      <c r="I167" s="1"/>
      <c r="J167" s="1"/>
      <c r="Y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D168" s="1"/>
      <c r="E168" s="1"/>
      <c r="F168" s="1"/>
      <c r="G168" s="1"/>
      <c r="H168" s="1"/>
      <c r="I168" s="1"/>
      <c r="J168" s="1"/>
      <c r="Y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D169" s="1"/>
      <c r="E169" s="1"/>
      <c r="F169" s="1"/>
      <c r="G169" s="1"/>
      <c r="H169" s="1"/>
      <c r="I169" s="1"/>
      <c r="J169" s="1"/>
      <c r="Y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D170" s="1"/>
      <c r="E170" s="1"/>
      <c r="F170" s="1"/>
      <c r="G170" s="1"/>
      <c r="H170" s="1"/>
      <c r="I170" s="1"/>
      <c r="J170" s="1"/>
      <c r="Y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D171" s="1"/>
      <c r="E171" s="1"/>
      <c r="F171" s="1"/>
      <c r="G171" s="1"/>
      <c r="H171" s="1"/>
      <c r="I171" s="1"/>
      <c r="J171" s="1"/>
      <c r="Y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D172" s="1"/>
      <c r="E172" s="1"/>
      <c r="F172" s="1"/>
      <c r="G172" s="1"/>
      <c r="H172" s="1"/>
      <c r="I172" s="1"/>
      <c r="J172" s="1"/>
      <c r="Y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D173" s="1"/>
      <c r="E173" s="1"/>
      <c r="F173" s="1"/>
      <c r="G173" s="1"/>
      <c r="H173" s="1"/>
      <c r="I173" s="1"/>
      <c r="J173" s="1"/>
      <c r="Y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D174" s="1"/>
      <c r="E174" s="1"/>
      <c r="F174" s="1"/>
      <c r="G174" s="1"/>
      <c r="H174" s="1"/>
      <c r="I174" s="1"/>
      <c r="J174" s="1"/>
      <c r="Y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D175" s="1"/>
      <c r="E175" s="1"/>
      <c r="F175" s="1"/>
      <c r="G175" s="1"/>
      <c r="H175" s="1"/>
      <c r="I175" s="1"/>
      <c r="J175" s="1"/>
      <c r="Y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D176" s="1"/>
      <c r="E176" s="1"/>
      <c r="F176" s="1"/>
      <c r="G176" s="1"/>
      <c r="H176" s="1"/>
      <c r="I176" s="1"/>
      <c r="J176" s="1"/>
      <c r="Y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D177" s="1"/>
      <c r="E177" s="1"/>
      <c r="F177" s="1"/>
      <c r="G177" s="1"/>
      <c r="H177" s="1"/>
      <c r="I177" s="1"/>
      <c r="J177" s="1"/>
      <c r="Y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D178" s="1"/>
      <c r="E178" s="1"/>
      <c r="F178" s="1"/>
      <c r="G178" s="1"/>
      <c r="H178" s="1"/>
      <c r="I178" s="1"/>
      <c r="J178" s="1"/>
      <c r="Y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D179" s="1"/>
      <c r="E179" s="1"/>
      <c r="F179" s="1"/>
      <c r="G179" s="1"/>
      <c r="H179" s="1"/>
      <c r="I179" s="1"/>
      <c r="J179" s="1"/>
      <c r="Y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D180" s="1"/>
      <c r="E180" s="1"/>
      <c r="F180" s="1"/>
      <c r="G180" s="1"/>
      <c r="H180" s="1"/>
      <c r="I180" s="1"/>
      <c r="J180" s="1"/>
      <c r="Y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D181" s="1"/>
      <c r="E181" s="1"/>
      <c r="F181" s="1"/>
      <c r="G181" s="1"/>
      <c r="H181" s="1"/>
      <c r="I181" s="1"/>
      <c r="J181" s="1"/>
      <c r="Y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D182" s="1"/>
      <c r="E182" s="1"/>
      <c r="F182" s="1"/>
      <c r="G182" s="1"/>
      <c r="H182" s="1"/>
      <c r="I182" s="1"/>
      <c r="J182" s="1"/>
      <c r="Y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D183" s="1"/>
      <c r="E183" s="1"/>
      <c r="F183" s="1"/>
      <c r="G183" s="1"/>
      <c r="H183" s="1"/>
      <c r="I183" s="1"/>
      <c r="J183" s="1"/>
      <c r="Y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D184" s="1"/>
      <c r="E184" s="1"/>
      <c r="F184" s="1"/>
      <c r="G184" s="1"/>
      <c r="H184" s="1"/>
      <c r="I184" s="1"/>
      <c r="J184" s="1"/>
      <c r="Y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D185" s="1"/>
      <c r="E185" s="1"/>
      <c r="F185" s="1"/>
      <c r="G185" s="1"/>
      <c r="H185" s="1"/>
      <c r="I185" s="1"/>
      <c r="J185" s="1"/>
      <c r="Y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D186" s="1"/>
      <c r="E186" s="1"/>
      <c r="F186" s="1"/>
      <c r="G186" s="1"/>
      <c r="H186" s="1"/>
      <c r="I186" s="1"/>
      <c r="J186" s="1"/>
      <c r="Y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D187" s="1"/>
      <c r="E187" s="1"/>
      <c r="F187" s="1"/>
      <c r="G187" s="1"/>
      <c r="H187" s="1"/>
      <c r="I187" s="1"/>
      <c r="J187" s="1"/>
      <c r="Y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D188" s="1"/>
      <c r="E188" s="1"/>
      <c r="F188" s="1"/>
      <c r="G188" s="1"/>
      <c r="H188" s="1"/>
      <c r="I188" s="1"/>
      <c r="J188" s="1"/>
      <c r="Y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D189" s="1"/>
      <c r="E189" s="1"/>
      <c r="F189" s="1"/>
      <c r="G189" s="1"/>
      <c r="H189" s="1"/>
      <c r="I189" s="1"/>
      <c r="J189" s="1"/>
      <c r="Y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D190" s="1"/>
      <c r="E190" s="1"/>
      <c r="F190" s="1"/>
      <c r="G190" s="1"/>
      <c r="H190" s="1"/>
      <c r="I190" s="1"/>
      <c r="J190" s="1"/>
      <c r="Y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D191" s="1"/>
      <c r="E191" s="1"/>
      <c r="F191" s="1"/>
      <c r="G191" s="1"/>
      <c r="H191" s="1"/>
      <c r="I191" s="1"/>
      <c r="J191" s="1"/>
      <c r="Y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D192" s="1"/>
      <c r="E192" s="1"/>
      <c r="F192" s="1"/>
      <c r="G192" s="1"/>
      <c r="H192" s="1"/>
      <c r="I192" s="1"/>
      <c r="J192" s="1"/>
      <c r="Y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D193" s="1"/>
      <c r="E193" s="1"/>
      <c r="F193" s="1"/>
      <c r="G193" s="1"/>
      <c r="H193" s="1"/>
      <c r="I193" s="1"/>
      <c r="J193" s="1"/>
      <c r="Y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D194" s="1"/>
      <c r="E194" s="1"/>
      <c r="F194" s="1"/>
      <c r="G194" s="1"/>
      <c r="H194" s="1"/>
      <c r="I194" s="1"/>
      <c r="J194" s="1"/>
      <c r="Y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D195" s="1"/>
      <c r="E195" s="1"/>
      <c r="F195" s="1"/>
      <c r="G195" s="1"/>
      <c r="H195" s="1"/>
      <c r="I195" s="1"/>
      <c r="J195" s="1"/>
      <c r="Y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D196" s="1"/>
      <c r="E196" s="1"/>
      <c r="F196" s="1"/>
      <c r="G196" s="1"/>
      <c r="H196" s="1"/>
      <c r="I196" s="1"/>
      <c r="J196" s="1"/>
      <c r="Y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D197" s="1"/>
      <c r="E197" s="1"/>
      <c r="F197" s="1"/>
      <c r="G197" s="1"/>
      <c r="H197" s="1"/>
      <c r="I197" s="1"/>
      <c r="J197" s="1"/>
      <c r="Y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D198" s="1"/>
      <c r="E198" s="1"/>
      <c r="F198" s="1"/>
      <c r="G198" s="1"/>
      <c r="H198" s="1"/>
      <c r="I198" s="1"/>
      <c r="J198" s="1"/>
      <c r="Y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D199" s="1"/>
      <c r="E199" s="1"/>
      <c r="F199" s="1"/>
      <c r="G199" s="1"/>
      <c r="H199" s="1"/>
      <c r="I199" s="1"/>
      <c r="J199" s="1"/>
      <c r="Y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D200" s="1"/>
      <c r="E200" s="1"/>
      <c r="F200" s="1"/>
      <c r="G200" s="1"/>
      <c r="H200" s="1"/>
      <c r="I200" s="1"/>
      <c r="J200" s="1"/>
      <c r="Y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D201" s="1"/>
      <c r="E201" s="1"/>
      <c r="F201" s="1"/>
      <c r="G201" s="1"/>
      <c r="H201" s="1"/>
      <c r="I201" s="1"/>
      <c r="J201" s="1"/>
      <c r="Y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D202" s="1"/>
      <c r="E202" s="1"/>
      <c r="F202" s="1"/>
      <c r="G202" s="1"/>
      <c r="H202" s="1"/>
      <c r="I202" s="1"/>
      <c r="J202" s="1"/>
      <c r="Y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D203" s="1"/>
      <c r="E203" s="1"/>
      <c r="F203" s="1"/>
      <c r="G203" s="1"/>
      <c r="H203" s="1"/>
      <c r="I203" s="1"/>
      <c r="J203" s="1"/>
      <c r="Y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D204" s="1"/>
      <c r="E204" s="1"/>
      <c r="F204" s="1"/>
      <c r="G204" s="1"/>
      <c r="H204" s="1"/>
      <c r="I204" s="1"/>
      <c r="J204" s="1"/>
      <c r="Y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D205" s="1"/>
      <c r="E205" s="1"/>
      <c r="F205" s="1"/>
      <c r="G205" s="1"/>
      <c r="H205" s="1"/>
      <c r="I205" s="1"/>
      <c r="J205" s="1"/>
      <c r="Y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D206" s="1"/>
      <c r="E206" s="1"/>
      <c r="F206" s="1"/>
      <c r="G206" s="1"/>
      <c r="H206" s="1"/>
      <c r="I206" s="1"/>
      <c r="J206" s="1"/>
      <c r="Y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D207" s="1"/>
      <c r="E207" s="1"/>
      <c r="F207" s="1"/>
      <c r="G207" s="1"/>
      <c r="H207" s="1"/>
      <c r="I207" s="1"/>
      <c r="J207" s="1"/>
      <c r="Y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D208" s="1"/>
      <c r="E208" s="1"/>
      <c r="F208" s="1"/>
      <c r="G208" s="1"/>
      <c r="H208" s="1"/>
      <c r="I208" s="1"/>
      <c r="J208" s="1"/>
      <c r="Y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D209" s="1"/>
      <c r="E209" s="1"/>
      <c r="F209" s="1"/>
      <c r="G209" s="1"/>
      <c r="H209" s="1"/>
      <c r="I209" s="1"/>
      <c r="J209" s="1"/>
      <c r="Y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D210" s="1"/>
      <c r="E210" s="1"/>
      <c r="F210" s="1"/>
      <c r="G210" s="1"/>
      <c r="H210" s="1"/>
      <c r="I210" s="1"/>
      <c r="J210" s="1"/>
      <c r="Y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D211" s="1"/>
      <c r="E211" s="1"/>
      <c r="F211" s="1"/>
      <c r="G211" s="1"/>
      <c r="H211" s="1"/>
      <c r="I211" s="1"/>
      <c r="J211" s="1"/>
      <c r="Y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D212" s="1"/>
      <c r="E212" s="1"/>
      <c r="F212" s="1"/>
      <c r="G212" s="1"/>
      <c r="H212" s="1"/>
      <c r="I212" s="1"/>
      <c r="J212" s="1"/>
      <c r="Y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D213" s="1"/>
      <c r="E213" s="1"/>
      <c r="F213" s="1"/>
      <c r="G213" s="1"/>
      <c r="H213" s="1"/>
      <c r="I213" s="1"/>
      <c r="J213" s="1"/>
      <c r="Y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D214" s="1"/>
      <c r="E214" s="1"/>
      <c r="F214" s="1"/>
      <c r="G214" s="1"/>
      <c r="H214" s="1"/>
      <c r="I214" s="1"/>
      <c r="J214" s="1"/>
      <c r="Y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D215" s="1"/>
      <c r="E215" s="1"/>
      <c r="F215" s="1"/>
      <c r="G215" s="1"/>
      <c r="H215" s="1"/>
      <c r="I215" s="1"/>
      <c r="J215" s="1"/>
      <c r="Y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D216" s="1"/>
      <c r="E216" s="1"/>
      <c r="F216" s="1"/>
      <c r="G216" s="1"/>
      <c r="H216" s="1"/>
      <c r="I216" s="1"/>
      <c r="J216" s="1"/>
      <c r="Y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D217" s="1"/>
      <c r="E217" s="1"/>
      <c r="F217" s="1"/>
      <c r="G217" s="1"/>
      <c r="H217" s="1"/>
      <c r="I217" s="1"/>
      <c r="J217" s="1"/>
      <c r="Y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D218" s="1"/>
      <c r="E218" s="1"/>
      <c r="F218" s="1"/>
      <c r="G218" s="1"/>
      <c r="H218" s="1"/>
      <c r="I218" s="1"/>
      <c r="J218" s="1"/>
      <c r="Y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D219" s="1"/>
      <c r="E219" s="1"/>
      <c r="F219" s="1"/>
      <c r="G219" s="1"/>
      <c r="H219" s="1"/>
      <c r="I219" s="1"/>
      <c r="J219" s="1"/>
      <c r="Y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D220" s="1"/>
      <c r="E220" s="1"/>
      <c r="F220" s="1"/>
      <c r="G220" s="1"/>
      <c r="H220" s="1"/>
      <c r="I220" s="1"/>
      <c r="J220" s="1"/>
      <c r="Y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D221" s="1"/>
      <c r="E221" s="1"/>
      <c r="F221" s="1"/>
      <c r="G221" s="1"/>
      <c r="H221" s="1"/>
      <c r="I221" s="1"/>
      <c r="J221" s="1"/>
      <c r="Y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D222" s="1"/>
      <c r="E222" s="1"/>
      <c r="F222" s="1"/>
      <c r="G222" s="1"/>
      <c r="H222" s="1"/>
      <c r="I222" s="1"/>
      <c r="J222" s="1"/>
      <c r="Y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D223" s="1"/>
      <c r="E223" s="1"/>
      <c r="F223" s="1"/>
      <c r="G223" s="1"/>
      <c r="H223" s="1"/>
      <c r="I223" s="1"/>
      <c r="J223" s="1"/>
      <c r="Y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D224" s="1"/>
      <c r="E224" s="1"/>
      <c r="F224" s="1"/>
      <c r="G224" s="1"/>
      <c r="H224" s="1"/>
      <c r="I224" s="1"/>
      <c r="J224" s="1"/>
      <c r="Y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D225" s="1"/>
      <c r="E225" s="1"/>
      <c r="F225" s="1"/>
      <c r="G225" s="1"/>
      <c r="H225" s="1"/>
      <c r="I225" s="1"/>
      <c r="J225" s="1"/>
      <c r="Y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D226" s="1"/>
      <c r="E226" s="1"/>
      <c r="F226" s="1"/>
      <c r="G226" s="1"/>
      <c r="H226" s="1"/>
      <c r="I226" s="1"/>
      <c r="J226" s="1"/>
      <c r="Y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D227" s="1"/>
      <c r="E227" s="1"/>
      <c r="F227" s="1"/>
      <c r="G227" s="1"/>
      <c r="H227" s="1"/>
      <c r="I227" s="1"/>
      <c r="J227" s="1"/>
      <c r="Y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D228" s="1"/>
      <c r="E228" s="1"/>
      <c r="F228" s="1"/>
      <c r="G228" s="1"/>
      <c r="H228" s="1"/>
      <c r="I228" s="1"/>
      <c r="J228" s="1"/>
      <c r="Y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D229" s="1"/>
      <c r="E229" s="1"/>
      <c r="F229" s="1"/>
      <c r="G229" s="1"/>
      <c r="H229" s="1"/>
      <c r="I229" s="1"/>
      <c r="J229" s="1"/>
      <c r="Y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D230" s="1"/>
      <c r="E230" s="1"/>
      <c r="F230" s="1"/>
      <c r="G230" s="1"/>
      <c r="H230" s="1"/>
      <c r="I230" s="1"/>
      <c r="J230" s="1"/>
      <c r="Y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D231" s="1"/>
      <c r="E231" s="1"/>
      <c r="F231" s="1"/>
      <c r="G231" s="1"/>
      <c r="H231" s="1"/>
      <c r="I231" s="1"/>
      <c r="J231" s="1"/>
      <c r="Y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D232" s="1"/>
      <c r="E232" s="1"/>
      <c r="F232" s="1"/>
      <c r="G232" s="1"/>
      <c r="H232" s="1"/>
      <c r="I232" s="1"/>
      <c r="J232" s="1"/>
      <c r="Y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D233" s="1"/>
      <c r="E233" s="1"/>
      <c r="F233" s="1"/>
      <c r="G233" s="1"/>
      <c r="H233" s="1"/>
      <c r="I233" s="1"/>
      <c r="J233" s="1"/>
      <c r="Y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D234" s="1"/>
      <c r="E234" s="1"/>
      <c r="F234" s="1"/>
      <c r="G234" s="1"/>
      <c r="H234" s="1"/>
      <c r="I234" s="1"/>
      <c r="J234" s="1"/>
      <c r="Y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D235" s="1"/>
      <c r="E235" s="1"/>
      <c r="F235" s="1"/>
      <c r="G235" s="1"/>
      <c r="H235" s="1"/>
      <c r="I235" s="1"/>
      <c r="J235" s="1"/>
      <c r="Y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D236" s="1"/>
      <c r="E236" s="1"/>
      <c r="F236" s="1"/>
      <c r="G236" s="1"/>
      <c r="H236" s="1"/>
      <c r="I236" s="1"/>
      <c r="J236" s="1"/>
      <c r="Y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D237" s="1"/>
      <c r="E237" s="1"/>
      <c r="F237" s="1"/>
      <c r="G237" s="1"/>
      <c r="H237" s="1"/>
      <c r="I237" s="1"/>
      <c r="J237" s="1"/>
      <c r="Y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D238" s="1"/>
      <c r="E238" s="1"/>
      <c r="F238" s="1"/>
      <c r="G238" s="1"/>
      <c r="H238" s="1"/>
      <c r="I238" s="1"/>
      <c r="J238" s="1"/>
      <c r="Y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Y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Y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Y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Y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Y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Y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Y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Y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Y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Y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Y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Y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Y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Y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Y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Y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Y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Y256" s="1"/>
      <c r="AR256" s="1"/>
      <c r="AS256" s="1"/>
      <c r="AT256" s="1"/>
      <c r="AU256" s="1"/>
      <c r="AV256" s="1"/>
      <c r="AW256" s="1"/>
      <c r="AX256" s="1"/>
      <c r="AY256" s="1"/>
    </row>
    <row r="257" spans="25:51" ht="15.75" customHeight="1" x14ac:dyDescent="0.25">
      <c r="Y257" s="1"/>
      <c r="AR257" s="1"/>
      <c r="AS257" s="1"/>
      <c r="AT257" s="1"/>
      <c r="AU257" s="1"/>
      <c r="AV257" s="1"/>
      <c r="AW257" s="1"/>
      <c r="AX257" s="1"/>
      <c r="AY257" s="1"/>
    </row>
    <row r="258" spans="25:51" ht="15.75" customHeight="1" x14ac:dyDescent="0.25">
      <c r="Y258" s="1"/>
      <c r="AR258" s="1"/>
      <c r="AS258" s="1"/>
      <c r="AT258" s="1"/>
      <c r="AU258" s="1"/>
      <c r="AV258" s="1"/>
      <c r="AW258" s="1"/>
      <c r="AX258" s="1"/>
      <c r="AY258" s="1"/>
    </row>
    <row r="259" spans="25:51" ht="15.75" customHeight="1" x14ac:dyDescent="0.25">
      <c r="Y259" s="1"/>
      <c r="AR259" s="1"/>
      <c r="AS259" s="1"/>
      <c r="AT259" s="1"/>
      <c r="AU259" s="1"/>
      <c r="AV259" s="1"/>
      <c r="AW259" s="1"/>
      <c r="AX259" s="1"/>
      <c r="AY259" s="1"/>
    </row>
    <row r="260" spans="25:51" ht="15.75" customHeight="1" x14ac:dyDescent="0.25">
      <c r="Y260" s="1"/>
      <c r="AR260" s="1"/>
      <c r="AS260" s="1"/>
      <c r="AT260" s="1"/>
      <c r="AU260" s="1"/>
      <c r="AV260" s="1"/>
      <c r="AW260" s="1"/>
      <c r="AX260" s="1"/>
      <c r="AY260" s="1"/>
    </row>
    <row r="261" spans="25:51" ht="15.75" customHeight="1" x14ac:dyDescent="0.25">
      <c r="Y261" s="1"/>
      <c r="AR261" s="1"/>
      <c r="AS261" s="1"/>
      <c r="AT261" s="1"/>
      <c r="AU261" s="1"/>
      <c r="AV261" s="1"/>
      <c r="AW261" s="1"/>
      <c r="AX261" s="1"/>
      <c r="AY261" s="1"/>
    </row>
    <row r="262" spans="25:51" ht="15.75" customHeight="1" x14ac:dyDescent="0.25">
      <c r="Y262" s="1"/>
      <c r="AR262" s="1"/>
      <c r="AS262" s="1"/>
      <c r="AT262" s="1"/>
      <c r="AU262" s="1"/>
      <c r="AV262" s="1"/>
      <c r="AW262" s="1"/>
      <c r="AX262" s="1"/>
      <c r="AY262" s="1"/>
    </row>
    <row r="263" spans="25:51" ht="15.75" customHeight="1" x14ac:dyDescent="0.25">
      <c r="Y263" s="1"/>
      <c r="AR263" s="1"/>
      <c r="AS263" s="1"/>
      <c r="AT263" s="1"/>
      <c r="AU263" s="1"/>
      <c r="AV263" s="1"/>
      <c r="AW263" s="1"/>
      <c r="AX263" s="1"/>
      <c r="AY263" s="1"/>
    </row>
    <row r="264" spans="25:51" ht="15.75" customHeight="1" x14ac:dyDescent="0.25">
      <c r="Y264" s="1"/>
      <c r="AR264" s="1"/>
      <c r="AS264" s="1"/>
      <c r="AT264" s="1"/>
      <c r="AU264" s="1"/>
      <c r="AV264" s="1"/>
      <c r="AW264" s="1"/>
      <c r="AX264" s="1"/>
      <c r="AY264" s="1"/>
    </row>
    <row r="265" spans="25:51" ht="15.75" customHeight="1" x14ac:dyDescent="0.25">
      <c r="Y265" s="1"/>
      <c r="AR265" s="1"/>
      <c r="AS265" s="1"/>
      <c r="AT265" s="1"/>
      <c r="AU265" s="1"/>
      <c r="AV265" s="1"/>
      <c r="AW265" s="1"/>
      <c r="AX265" s="1"/>
      <c r="AY265" s="1"/>
    </row>
    <row r="266" spans="25:51" ht="15.75" customHeight="1" x14ac:dyDescent="0.25">
      <c r="Y266" s="1"/>
      <c r="AR266" s="1"/>
      <c r="AS266" s="1"/>
      <c r="AT266" s="1"/>
      <c r="AU266" s="1"/>
      <c r="AV266" s="1"/>
      <c r="AW266" s="1"/>
      <c r="AX266" s="1"/>
      <c r="AY266" s="1"/>
    </row>
    <row r="267" spans="25:51" ht="15.75" customHeight="1" x14ac:dyDescent="0.25">
      <c r="Y267" s="1"/>
      <c r="AR267" s="1"/>
      <c r="AS267" s="1"/>
      <c r="AT267" s="1"/>
      <c r="AU267" s="1"/>
      <c r="AV267" s="1"/>
      <c r="AW267" s="1"/>
      <c r="AX267" s="1"/>
      <c r="AY267" s="1"/>
    </row>
    <row r="268" spans="25:51" ht="15.75" customHeight="1" x14ac:dyDescent="0.25">
      <c r="Y268" s="1"/>
      <c r="AR268" s="1"/>
      <c r="AS268" s="1"/>
      <c r="AT268" s="1"/>
      <c r="AU268" s="1"/>
      <c r="AV268" s="1"/>
      <c r="AW268" s="1"/>
      <c r="AX268" s="1"/>
      <c r="AY268" s="1"/>
    </row>
    <row r="269" spans="25:51" ht="15.75" customHeight="1" x14ac:dyDescent="0.25">
      <c r="Y269" s="1"/>
      <c r="AR269" s="1"/>
      <c r="AS269" s="1"/>
      <c r="AT269" s="1"/>
      <c r="AU269" s="1"/>
      <c r="AV269" s="1"/>
      <c r="AW269" s="1"/>
      <c r="AX269" s="1"/>
      <c r="AY269" s="1"/>
    </row>
    <row r="270" spans="25:51" ht="15.75" customHeight="1" x14ac:dyDescent="0.25">
      <c r="Y270" s="1"/>
      <c r="AR270" s="1"/>
      <c r="AS270" s="1"/>
      <c r="AT270" s="1"/>
      <c r="AU270" s="1"/>
      <c r="AV270" s="1"/>
      <c r="AW270" s="1"/>
      <c r="AX270" s="1"/>
      <c r="AY270" s="1"/>
    </row>
    <row r="271" spans="25:51" ht="15.75" customHeight="1" x14ac:dyDescent="0.25">
      <c r="Y271" s="1"/>
      <c r="AR271" s="1"/>
      <c r="AS271" s="1"/>
      <c r="AT271" s="1"/>
      <c r="AU271" s="1"/>
      <c r="AV271" s="1"/>
      <c r="AW271" s="1"/>
      <c r="AX271" s="1"/>
      <c r="AY271" s="1"/>
    </row>
    <row r="272" spans="25:51" ht="15.75" customHeight="1" x14ac:dyDescent="0.25">
      <c r="Y272" s="1"/>
      <c r="AR272" s="1"/>
      <c r="AS272" s="1"/>
      <c r="AT272" s="1"/>
      <c r="AU272" s="1"/>
      <c r="AV272" s="1"/>
      <c r="AW272" s="1"/>
      <c r="AX272" s="1"/>
      <c r="AY272" s="1"/>
    </row>
    <row r="273" spans="25:51" ht="15.75" customHeight="1" x14ac:dyDescent="0.25">
      <c r="Y273" s="1"/>
      <c r="AR273" s="1"/>
      <c r="AS273" s="1"/>
      <c r="AT273" s="1"/>
      <c r="AU273" s="1"/>
      <c r="AV273" s="1"/>
      <c r="AW273" s="1"/>
      <c r="AX273" s="1"/>
      <c r="AY273" s="1"/>
    </row>
    <row r="274" spans="25:51" ht="15.75" customHeight="1" x14ac:dyDescent="0.25">
      <c r="Y274" s="1"/>
      <c r="AR274" s="1"/>
      <c r="AS274" s="1"/>
      <c r="AT274" s="1"/>
      <c r="AU274" s="1"/>
      <c r="AV274" s="1"/>
      <c r="AW274" s="1"/>
      <c r="AX274" s="1"/>
      <c r="AY274" s="1"/>
    </row>
    <row r="275" spans="25:51" ht="15.75" customHeight="1" x14ac:dyDescent="0.25">
      <c r="Y275" s="1"/>
      <c r="AR275" s="1"/>
      <c r="AS275" s="1"/>
      <c r="AT275" s="1"/>
      <c r="AU275" s="1"/>
      <c r="AV275" s="1"/>
      <c r="AW275" s="1"/>
      <c r="AX275" s="1"/>
      <c r="AY275" s="1"/>
    </row>
    <row r="276" spans="25:51" ht="15.75" customHeight="1" x14ac:dyDescent="0.25">
      <c r="Y276" s="1"/>
      <c r="AR276" s="1"/>
      <c r="AS276" s="1"/>
      <c r="AT276" s="1"/>
      <c r="AU276" s="1"/>
      <c r="AV276" s="1"/>
      <c r="AW276" s="1"/>
      <c r="AX276" s="1"/>
      <c r="AY276" s="1"/>
    </row>
    <row r="277" spans="25:51" ht="15.75" customHeight="1" x14ac:dyDescent="0.25">
      <c r="Y277" s="1"/>
      <c r="AR277" s="1"/>
      <c r="AS277" s="1"/>
      <c r="AT277" s="1"/>
      <c r="AU277" s="1"/>
      <c r="AV277" s="1"/>
      <c r="AW277" s="1"/>
      <c r="AX277" s="1"/>
      <c r="AY277" s="1"/>
    </row>
    <row r="278" spans="25:51" ht="15.75" customHeight="1" x14ac:dyDescent="0.25">
      <c r="Y278" s="1"/>
      <c r="AR278" s="1"/>
      <c r="AS278" s="1"/>
      <c r="AT278" s="1"/>
      <c r="AU278" s="1"/>
      <c r="AV278" s="1"/>
      <c r="AW278" s="1"/>
      <c r="AX278" s="1"/>
      <c r="AY278" s="1"/>
    </row>
    <row r="279" spans="25:51" ht="15.75" customHeight="1" x14ac:dyDescent="0.25">
      <c r="Y279" s="1"/>
      <c r="AR279" s="1"/>
      <c r="AS279" s="1"/>
      <c r="AT279" s="1"/>
      <c r="AU279" s="1"/>
      <c r="AV279" s="1"/>
      <c r="AW279" s="1"/>
      <c r="AX279" s="1"/>
      <c r="AY279" s="1"/>
    </row>
    <row r="280" spans="25:51" ht="15.75" customHeight="1" x14ac:dyDescent="0.25">
      <c r="Y280" s="1"/>
      <c r="AR280" s="1"/>
      <c r="AS280" s="1"/>
      <c r="AT280" s="1"/>
      <c r="AU280" s="1"/>
      <c r="AV280" s="1"/>
      <c r="AW280" s="1"/>
      <c r="AX280" s="1"/>
      <c r="AY280" s="1"/>
    </row>
    <row r="281" spans="25:51" ht="15.75" customHeight="1" x14ac:dyDescent="0.25">
      <c r="Y281" s="1"/>
      <c r="AR281" s="1"/>
      <c r="AS281" s="1"/>
      <c r="AT281" s="1"/>
      <c r="AU281" s="1"/>
      <c r="AV281" s="1"/>
      <c r="AW281" s="1"/>
      <c r="AX281" s="1"/>
      <c r="AY281" s="1"/>
    </row>
    <row r="282" spans="25:51" ht="15.75" customHeight="1" x14ac:dyDescent="0.25">
      <c r="Y282" s="1"/>
      <c r="AR282" s="1"/>
      <c r="AS282" s="1"/>
      <c r="AT282" s="1"/>
      <c r="AU282" s="1"/>
      <c r="AV282" s="1"/>
      <c r="AW282" s="1"/>
      <c r="AX282" s="1"/>
      <c r="AY282" s="1"/>
    </row>
    <row r="283" spans="25:51" ht="15.75" customHeight="1" x14ac:dyDescent="0.25">
      <c r="Y283" s="1"/>
      <c r="AR283" s="1"/>
      <c r="AS283" s="1"/>
      <c r="AT283" s="1"/>
      <c r="AU283" s="1"/>
      <c r="AV283" s="1"/>
      <c r="AW283" s="1"/>
      <c r="AX283" s="1"/>
      <c r="AY283" s="1"/>
    </row>
    <row r="284" spans="25:51" ht="15.75" customHeight="1" x14ac:dyDescent="0.25">
      <c r="Y284" s="1"/>
      <c r="AR284" s="1"/>
      <c r="AS284" s="1"/>
      <c r="AT284" s="1"/>
      <c r="AU284" s="1"/>
      <c r="AV284" s="1"/>
      <c r="AW284" s="1"/>
      <c r="AX284" s="1"/>
      <c r="AY284" s="1"/>
    </row>
    <row r="285" spans="25:51" ht="15.75" customHeight="1" x14ac:dyDescent="0.25">
      <c r="Y285" s="1"/>
      <c r="AR285" s="1"/>
      <c r="AS285" s="1"/>
      <c r="AT285" s="1"/>
      <c r="AU285" s="1"/>
      <c r="AV285" s="1"/>
      <c r="AW285" s="1"/>
      <c r="AX285" s="1"/>
      <c r="AY285" s="1"/>
    </row>
    <row r="286" spans="25:51" ht="15.75" customHeight="1" x14ac:dyDescent="0.25">
      <c r="Y286" s="1"/>
      <c r="AR286" s="1"/>
      <c r="AS286" s="1"/>
      <c r="AT286" s="1"/>
      <c r="AU286" s="1"/>
      <c r="AV286" s="1"/>
      <c r="AW286" s="1"/>
      <c r="AX286" s="1"/>
      <c r="AY286" s="1"/>
    </row>
    <row r="287" spans="25:51" ht="15.75" customHeight="1" x14ac:dyDescent="0.25">
      <c r="Y287" s="1"/>
      <c r="AR287" s="1"/>
      <c r="AS287" s="1"/>
      <c r="AT287" s="1"/>
      <c r="AU287" s="1"/>
      <c r="AV287" s="1"/>
      <c r="AW287" s="1"/>
      <c r="AX287" s="1"/>
      <c r="AY287" s="1"/>
    </row>
    <row r="288" spans="25:51" ht="15.75" customHeight="1" x14ac:dyDescent="0.25">
      <c r="Y288" s="1"/>
      <c r="AR288" s="1"/>
      <c r="AS288" s="1"/>
      <c r="AT288" s="1"/>
      <c r="AU288" s="1"/>
      <c r="AV288" s="1"/>
      <c r="AW288" s="1"/>
      <c r="AX288" s="1"/>
      <c r="AY288" s="1"/>
    </row>
    <row r="289" spans="25:51" ht="15.75" customHeight="1" x14ac:dyDescent="0.25">
      <c r="Y289" s="1"/>
      <c r="AR289" s="1"/>
      <c r="AS289" s="1"/>
      <c r="AT289" s="1"/>
      <c r="AU289" s="1"/>
      <c r="AV289" s="1"/>
      <c r="AW289" s="1"/>
      <c r="AX289" s="1"/>
      <c r="AY289" s="1"/>
    </row>
    <row r="290" spans="25:51" ht="15.75" customHeight="1" x14ac:dyDescent="0.25">
      <c r="Y290" s="1"/>
      <c r="AR290" s="1"/>
      <c r="AS290" s="1"/>
      <c r="AT290" s="1"/>
      <c r="AU290" s="1"/>
      <c r="AV290" s="1"/>
      <c r="AW290" s="1"/>
      <c r="AX290" s="1"/>
      <c r="AY290" s="1"/>
    </row>
    <row r="291" spans="25:51" ht="15.75" customHeight="1" x14ac:dyDescent="0.25">
      <c r="Y291" s="1"/>
      <c r="AR291" s="1"/>
      <c r="AS291" s="1"/>
      <c r="AT291" s="1"/>
      <c r="AU291" s="1"/>
      <c r="AV291" s="1"/>
      <c r="AW291" s="1"/>
      <c r="AX291" s="1"/>
      <c r="AY291" s="1"/>
    </row>
    <row r="292" spans="25:51" ht="15.75" customHeight="1" x14ac:dyDescent="0.25">
      <c r="Y292" s="1"/>
      <c r="AR292" s="1"/>
      <c r="AS292" s="1"/>
      <c r="AT292" s="1"/>
      <c r="AU292" s="1"/>
      <c r="AV292" s="1"/>
      <c r="AW292" s="1"/>
      <c r="AX292" s="1"/>
      <c r="AY292" s="1"/>
    </row>
    <row r="293" spans="25:51" ht="15.75" customHeight="1" x14ac:dyDescent="0.25">
      <c r="Y293" s="1"/>
      <c r="AR293" s="1"/>
      <c r="AS293" s="1"/>
      <c r="AT293" s="1"/>
      <c r="AU293" s="1"/>
      <c r="AV293" s="1"/>
      <c r="AW293" s="1"/>
      <c r="AX293" s="1"/>
      <c r="AY293" s="1"/>
    </row>
    <row r="294" spans="25:51" ht="15.75" customHeight="1" x14ac:dyDescent="0.25">
      <c r="Y294" s="1"/>
      <c r="AR294" s="1"/>
      <c r="AS294" s="1"/>
      <c r="AT294" s="1"/>
      <c r="AU294" s="1"/>
      <c r="AV294" s="1"/>
      <c r="AW294" s="1"/>
      <c r="AX294" s="1"/>
      <c r="AY294" s="1"/>
    </row>
    <row r="295" spans="25:51" ht="15.75" customHeight="1" x14ac:dyDescent="0.25">
      <c r="Y295" s="1"/>
      <c r="AR295" s="1"/>
      <c r="AS295" s="1"/>
      <c r="AT295" s="1"/>
      <c r="AU295" s="1"/>
      <c r="AV295" s="1"/>
      <c r="AW295" s="1"/>
      <c r="AX295" s="1"/>
      <c r="AY295" s="1"/>
    </row>
    <row r="296" spans="25:51" ht="15.75" customHeight="1" x14ac:dyDescent="0.25">
      <c r="Y296" s="1"/>
      <c r="AR296" s="1"/>
      <c r="AS296" s="1"/>
      <c r="AT296" s="1"/>
      <c r="AU296" s="1"/>
      <c r="AV296" s="1"/>
      <c r="AW296" s="1"/>
      <c r="AX296" s="1"/>
      <c r="AY296" s="1"/>
    </row>
    <row r="297" spans="25:51" ht="15.75" customHeight="1" x14ac:dyDescent="0.25">
      <c r="Y297" s="1"/>
      <c r="AR297" s="1"/>
      <c r="AS297" s="1"/>
      <c r="AT297" s="1"/>
      <c r="AU297" s="1"/>
      <c r="AV297" s="1"/>
      <c r="AW297" s="1"/>
      <c r="AX297" s="1"/>
      <c r="AY297" s="1"/>
    </row>
    <row r="298" spans="25:51" ht="15.75" customHeight="1" x14ac:dyDescent="0.25">
      <c r="Y298" s="1"/>
      <c r="AR298" s="1"/>
      <c r="AS298" s="1"/>
      <c r="AT298" s="1"/>
      <c r="AU298" s="1"/>
      <c r="AV298" s="1"/>
      <c r="AW298" s="1"/>
      <c r="AX298" s="1"/>
      <c r="AY298" s="1"/>
    </row>
    <row r="299" spans="25:51" ht="15.75" customHeight="1" x14ac:dyDescent="0.25">
      <c r="Y299" s="1"/>
      <c r="AR299" s="1"/>
      <c r="AS299" s="1"/>
      <c r="AT299" s="1"/>
      <c r="AU299" s="1"/>
      <c r="AV299" s="1"/>
      <c r="AW299" s="1"/>
      <c r="AX299" s="1"/>
      <c r="AY299" s="1"/>
    </row>
    <row r="300" spans="25:51" ht="15.75" customHeight="1" x14ac:dyDescent="0.25">
      <c r="Y300" s="1"/>
      <c r="AR300" s="1"/>
      <c r="AS300" s="1"/>
      <c r="AT300" s="1"/>
      <c r="AU300" s="1"/>
      <c r="AV300" s="1"/>
      <c r="AW300" s="1"/>
      <c r="AX300" s="1"/>
      <c r="AY300" s="1"/>
    </row>
    <row r="301" spans="25:51" ht="15.75" customHeight="1" x14ac:dyDescent="0.25">
      <c r="Y301" s="1"/>
      <c r="AR301" s="1"/>
      <c r="AS301" s="1"/>
      <c r="AT301" s="1"/>
      <c r="AU301" s="1"/>
      <c r="AV301" s="1"/>
      <c r="AW301" s="1"/>
      <c r="AX301" s="1"/>
      <c r="AY301" s="1"/>
    </row>
    <row r="302" spans="25:51" ht="15.75" customHeight="1" x14ac:dyDescent="0.25">
      <c r="Y302" s="1"/>
      <c r="AR302" s="1"/>
      <c r="AS302" s="1"/>
      <c r="AT302" s="1"/>
      <c r="AU302" s="1"/>
      <c r="AV302" s="1"/>
      <c r="AW302" s="1"/>
      <c r="AX302" s="1"/>
      <c r="AY302" s="1"/>
    </row>
    <row r="303" spans="25:51" ht="15.75" customHeight="1" x14ac:dyDescent="0.25">
      <c r="Y303" s="1"/>
      <c r="AR303" s="1"/>
      <c r="AS303" s="1"/>
      <c r="AT303" s="1"/>
      <c r="AU303" s="1"/>
      <c r="AV303" s="1"/>
      <c r="AW303" s="1"/>
      <c r="AX303" s="1"/>
      <c r="AY303" s="1"/>
    </row>
    <row r="304" spans="25:51" ht="15.75" customHeight="1" x14ac:dyDescent="0.25">
      <c r="Y304" s="1"/>
      <c r="AR304" s="1"/>
      <c r="AS304" s="1"/>
      <c r="AT304" s="1"/>
      <c r="AU304" s="1"/>
      <c r="AV304" s="1"/>
      <c r="AW304" s="1"/>
      <c r="AX304" s="1"/>
      <c r="AY304" s="1"/>
    </row>
    <row r="305" spans="25:51" ht="15.75" customHeight="1" x14ac:dyDescent="0.25">
      <c r="Y305" s="1"/>
      <c r="AR305" s="1"/>
      <c r="AS305" s="1"/>
      <c r="AT305" s="1"/>
      <c r="AU305" s="1"/>
      <c r="AV305" s="1"/>
      <c r="AW305" s="1"/>
      <c r="AX305" s="1"/>
      <c r="AY305" s="1"/>
    </row>
    <row r="306" spans="25:51" ht="15.75" customHeight="1" x14ac:dyDescent="0.25">
      <c r="Y306" s="1"/>
      <c r="AR306" s="1"/>
      <c r="AS306" s="1"/>
      <c r="AT306" s="1"/>
      <c r="AU306" s="1"/>
      <c r="AV306" s="1"/>
      <c r="AW306" s="1"/>
      <c r="AX306" s="1"/>
      <c r="AY306" s="1"/>
    </row>
    <row r="307" spans="25:51" ht="15.75" customHeight="1" x14ac:dyDescent="0.25">
      <c r="Y307" s="1"/>
      <c r="AR307" s="1"/>
      <c r="AS307" s="1"/>
      <c r="AT307" s="1"/>
      <c r="AU307" s="1"/>
      <c r="AV307" s="1"/>
      <c r="AW307" s="1"/>
      <c r="AX307" s="1"/>
      <c r="AY307" s="1"/>
    </row>
    <row r="308" spans="25:51" ht="15.75" customHeight="1" x14ac:dyDescent="0.25">
      <c r="Y308" s="1"/>
      <c r="AR308" s="1"/>
      <c r="AS308" s="1"/>
      <c r="AT308" s="1"/>
      <c r="AU308" s="1"/>
      <c r="AV308" s="1"/>
      <c r="AW308" s="1"/>
      <c r="AX308" s="1"/>
      <c r="AY308" s="1"/>
    </row>
    <row r="309" spans="25:51" ht="15.75" customHeight="1" x14ac:dyDescent="0.25">
      <c r="Y309" s="1"/>
      <c r="AR309" s="1"/>
      <c r="AS309" s="1"/>
      <c r="AT309" s="1"/>
      <c r="AU309" s="1"/>
      <c r="AV309" s="1"/>
      <c r="AW309" s="1"/>
      <c r="AX309" s="1"/>
      <c r="AY309" s="1"/>
    </row>
    <row r="310" spans="25:51" ht="15.75" customHeight="1" x14ac:dyDescent="0.25">
      <c r="Y310" s="1"/>
      <c r="AR310" s="1"/>
      <c r="AS310" s="1"/>
      <c r="AT310" s="1"/>
      <c r="AU310" s="1"/>
      <c r="AV310" s="1"/>
      <c r="AW310" s="1"/>
      <c r="AX310" s="1"/>
      <c r="AY310" s="1"/>
    </row>
    <row r="311" spans="25:51" ht="15.75" customHeight="1" x14ac:dyDescent="0.25">
      <c r="Y311" s="1"/>
      <c r="AR311" s="1"/>
      <c r="AS311" s="1"/>
      <c r="AT311" s="1"/>
      <c r="AU311" s="1"/>
      <c r="AV311" s="1"/>
      <c r="AW311" s="1"/>
      <c r="AX311" s="1"/>
      <c r="AY311" s="1"/>
    </row>
    <row r="312" spans="25:51" ht="15.75" customHeight="1" x14ac:dyDescent="0.25">
      <c r="Y312" s="1"/>
      <c r="AR312" s="1"/>
      <c r="AS312" s="1"/>
      <c r="AT312" s="1"/>
      <c r="AU312" s="1"/>
      <c r="AV312" s="1"/>
      <c r="AW312" s="1"/>
      <c r="AX312" s="1"/>
      <c r="AY312" s="1"/>
    </row>
    <row r="313" spans="25:51" ht="15.75" customHeight="1" x14ac:dyDescent="0.25">
      <c r="Y313" s="1"/>
      <c r="AR313" s="1"/>
      <c r="AS313" s="1"/>
      <c r="AT313" s="1"/>
      <c r="AU313" s="1"/>
      <c r="AV313" s="1"/>
      <c r="AW313" s="1"/>
      <c r="AX313" s="1"/>
      <c r="AY313" s="1"/>
    </row>
    <row r="314" spans="25:51" ht="15.75" customHeight="1" x14ac:dyDescent="0.25">
      <c r="Y314" s="1"/>
      <c r="AR314" s="1"/>
      <c r="AS314" s="1"/>
      <c r="AT314" s="1"/>
      <c r="AU314" s="1"/>
      <c r="AV314" s="1"/>
      <c r="AW314" s="1"/>
      <c r="AX314" s="1"/>
      <c r="AY314" s="1"/>
    </row>
    <row r="315" spans="25:51" ht="15.75" customHeight="1" x14ac:dyDescent="0.25">
      <c r="Y315" s="1"/>
      <c r="AR315" s="1"/>
      <c r="AS315" s="1"/>
      <c r="AT315" s="1"/>
      <c r="AU315" s="1"/>
      <c r="AV315" s="1"/>
      <c r="AW315" s="1"/>
      <c r="AX315" s="1"/>
      <c r="AY315" s="1"/>
    </row>
    <row r="316" spans="25:51" ht="15.75" customHeight="1" x14ac:dyDescent="0.25">
      <c r="Y316" s="1"/>
      <c r="AR316" s="1"/>
      <c r="AS316" s="1"/>
      <c r="AT316" s="1"/>
      <c r="AU316" s="1"/>
      <c r="AV316" s="1"/>
      <c r="AW316" s="1"/>
      <c r="AX316" s="1"/>
      <c r="AY316" s="1"/>
    </row>
    <row r="317" spans="25:51" ht="15.75" customHeight="1" x14ac:dyDescent="0.25">
      <c r="Y317" s="1"/>
      <c r="AR317" s="1"/>
      <c r="AS317" s="1"/>
      <c r="AT317" s="1"/>
      <c r="AU317" s="1"/>
      <c r="AV317" s="1"/>
      <c r="AW317" s="1"/>
      <c r="AX317" s="1"/>
      <c r="AY317" s="1"/>
    </row>
    <row r="318" spans="25:51" ht="15.75" customHeight="1" x14ac:dyDescent="0.25">
      <c r="Y318" s="1"/>
      <c r="AR318" s="1"/>
      <c r="AS318" s="1"/>
      <c r="AT318" s="1"/>
      <c r="AU318" s="1"/>
      <c r="AV318" s="1"/>
      <c r="AW318" s="1"/>
      <c r="AX318" s="1"/>
      <c r="AY318" s="1"/>
    </row>
    <row r="319" spans="25:51" ht="15.75" customHeight="1" x14ac:dyDescent="0.25">
      <c r="Y319" s="1"/>
      <c r="AR319" s="1"/>
      <c r="AS319" s="1"/>
      <c r="AT319" s="1"/>
      <c r="AU319" s="1"/>
      <c r="AV319" s="1"/>
      <c r="AW319" s="1"/>
      <c r="AX319" s="1"/>
      <c r="AY319" s="1"/>
    </row>
    <row r="320" spans="25:51" ht="15.75" customHeight="1" x14ac:dyDescent="0.25">
      <c r="Y320" s="1"/>
      <c r="AR320" s="1"/>
      <c r="AS320" s="1"/>
      <c r="AT320" s="1"/>
      <c r="AU320" s="1"/>
      <c r="AV320" s="1"/>
      <c r="AW320" s="1"/>
      <c r="AX320" s="1"/>
      <c r="AY320" s="1"/>
    </row>
    <row r="321" spans="25:51" ht="15.75" customHeight="1" x14ac:dyDescent="0.25">
      <c r="Y321" s="1"/>
      <c r="AR321" s="1"/>
      <c r="AS321" s="1"/>
      <c r="AT321" s="1"/>
      <c r="AU321" s="1"/>
      <c r="AV321" s="1"/>
      <c r="AW321" s="1"/>
      <c r="AX321" s="1"/>
      <c r="AY321" s="1"/>
    </row>
    <row r="322" spans="25:51" ht="15.75" customHeight="1" x14ac:dyDescent="0.25">
      <c r="Y322" s="1"/>
      <c r="AR322" s="1"/>
      <c r="AS322" s="1"/>
      <c r="AT322" s="1"/>
      <c r="AU322" s="1"/>
      <c r="AV322" s="1"/>
      <c r="AW322" s="1"/>
      <c r="AX322" s="1"/>
      <c r="AY322" s="1"/>
    </row>
    <row r="323" spans="25:51" ht="15.75" customHeight="1" x14ac:dyDescent="0.25">
      <c r="Y323" s="1"/>
      <c r="AR323" s="1"/>
      <c r="AS323" s="1"/>
      <c r="AT323" s="1"/>
      <c r="AU323" s="1"/>
      <c r="AV323" s="1"/>
      <c r="AW323" s="1"/>
      <c r="AX323" s="1"/>
      <c r="AY323" s="1"/>
    </row>
    <row r="324" spans="25:51" ht="15.75" customHeight="1" x14ac:dyDescent="0.25">
      <c r="Y324" s="1"/>
      <c r="AR324" s="1"/>
      <c r="AS324" s="1"/>
      <c r="AT324" s="1"/>
      <c r="AU324" s="1"/>
      <c r="AV324" s="1"/>
      <c r="AW324" s="1"/>
      <c r="AX324" s="1"/>
      <c r="AY324" s="1"/>
    </row>
    <row r="325" spans="25:51" ht="15.75" customHeight="1" x14ac:dyDescent="0.25">
      <c r="Y325" s="1"/>
      <c r="AR325" s="1"/>
      <c r="AS325" s="1"/>
      <c r="AT325" s="1"/>
      <c r="AU325" s="1"/>
      <c r="AV325" s="1"/>
      <c r="AW325" s="1"/>
      <c r="AX325" s="1"/>
      <c r="AY325" s="1"/>
    </row>
    <row r="326" spans="25:51" ht="15.75" customHeight="1" x14ac:dyDescent="0.25">
      <c r="Y326" s="1"/>
      <c r="AR326" s="1"/>
      <c r="AS326" s="1"/>
      <c r="AT326" s="1"/>
      <c r="AU326" s="1"/>
      <c r="AV326" s="1"/>
      <c r="AW326" s="1"/>
      <c r="AX326" s="1"/>
      <c r="AY326" s="1"/>
    </row>
    <row r="327" spans="25:51" ht="15.75" customHeight="1" x14ac:dyDescent="0.25">
      <c r="Y327" s="1"/>
      <c r="AR327" s="1"/>
      <c r="AS327" s="1"/>
      <c r="AT327" s="1"/>
      <c r="AU327" s="1"/>
      <c r="AV327" s="1"/>
      <c r="AW327" s="1"/>
      <c r="AX327" s="1"/>
      <c r="AY327" s="1"/>
    </row>
    <row r="328" spans="25:51" ht="15.75" customHeight="1" x14ac:dyDescent="0.25">
      <c r="Y328" s="1"/>
      <c r="AR328" s="1"/>
      <c r="AS328" s="1"/>
      <c r="AT328" s="1"/>
      <c r="AU328" s="1"/>
      <c r="AV328" s="1"/>
      <c r="AW328" s="1"/>
      <c r="AX328" s="1"/>
      <c r="AY328" s="1"/>
    </row>
    <row r="329" spans="25:51" ht="15.75" customHeight="1" x14ac:dyDescent="0.25">
      <c r="Y329" s="1"/>
      <c r="AR329" s="1"/>
      <c r="AS329" s="1"/>
      <c r="AT329" s="1"/>
      <c r="AU329" s="1"/>
      <c r="AV329" s="1"/>
      <c r="AW329" s="1"/>
      <c r="AX329" s="1"/>
      <c r="AY329" s="1"/>
    </row>
    <row r="330" spans="25:51" ht="15.75" customHeight="1" x14ac:dyDescent="0.25">
      <c r="Y330" s="1"/>
      <c r="AR330" s="1"/>
      <c r="AS330" s="1"/>
      <c r="AT330" s="1"/>
      <c r="AU330" s="1"/>
      <c r="AV330" s="1"/>
      <c r="AW330" s="1"/>
      <c r="AX330" s="1"/>
      <c r="AY330" s="1"/>
    </row>
    <row r="331" spans="25:51" ht="15.75" customHeight="1" x14ac:dyDescent="0.25">
      <c r="Y331" s="1"/>
      <c r="AR331" s="1"/>
      <c r="AS331" s="1"/>
      <c r="AT331" s="1"/>
      <c r="AU331" s="1"/>
      <c r="AV331" s="1"/>
      <c r="AW331" s="1"/>
      <c r="AX331" s="1"/>
      <c r="AY331" s="1"/>
    </row>
    <row r="332" spans="25:51" ht="15.75" customHeight="1" x14ac:dyDescent="0.25">
      <c r="Y332" s="1"/>
      <c r="AR332" s="1"/>
      <c r="AS332" s="1"/>
      <c r="AT332" s="1"/>
      <c r="AU332" s="1"/>
      <c r="AV332" s="1"/>
      <c r="AW332" s="1"/>
      <c r="AX332" s="1"/>
      <c r="AY332" s="1"/>
    </row>
    <row r="333" spans="25:51" ht="15.75" customHeight="1" x14ac:dyDescent="0.25">
      <c r="Y333" s="1"/>
      <c r="AR333" s="1"/>
      <c r="AS333" s="1"/>
      <c r="AT333" s="1"/>
      <c r="AU333" s="1"/>
      <c r="AV333" s="1"/>
      <c r="AW333" s="1"/>
      <c r="AX333" s="1"/>
      <c r="AY333" s="1"/>
    </row>
    <row r="334" spans="25:51" ht="15.75" customHeight="1" x14ac:dyDescent="0.25">
      <c r="Y334" s="1"/>
      <c r="AR334" s="1"/>
      <c r="AS334" s="1"/>
      <c r="AT334" s="1"/>
      <c r="AU334" s="1"/>
      <c r="AV334" s="1"/>
      <c r="AW334" s="1"/>
      <c r="AX334" s="1"/>
      <c r="AY334" s="1"/>
    </row>
    <row r="335" spans="25:51" ht="15.75" customHeight="1" x14ac:dyDescent="0.25">
      <c r="Y335" s="1"/>
      <c r="AR335" s="1"/>
      <c r="AS335" s="1"/>
      <c r="AT335" s="1"/>
      <c r="AU335" s="1"/>
      <c r="AV335" s="1"/>
      <c r="AW335" s="1"/>
      <c r="AX335" s="1"/>
      <c r="AY335" s="1"/>
    </row>
    <row r="336" spans="25:51" ht="15.75" customHeight="1" x14ac:dyDescent="0.25">
      <c r="Y336" s="1"/>
      <c r="AR336" s="1"/>
      <c r="AS336" s="1"/>
      <c r="AT336" s="1"/>
      <c r="AU336" s="1"/>
      <c r="AV336" s="1"/>
      <c r="AW336" s="1"/>
      <c r="AX336" s="1"/>
      <c r="AY336" s="1"/>
    </row>
    <row r="337" spans="25:51" ht="15.75" customHeight="1" x14ac:dyDescent="0.25">
      <c r="Y337" s="1"/>
      <c r="AR337" s="1"/>
      <c r="AS337" s="1"/>
      <c r="AT337" s="1"/>
      <c r="AU337" s="1"/>
      <c r="AV337" s="1"/>
      <c r="AW337" s="1"/>
      <c r="AX337" s="1"/>
      <c r="AY337" s="1"/>
    </row>
    <row r="338" spans="25:51" ht="15.75" customHeight="1" x14ac:dyDescent="0.25">
      <c r="Y338" s="1"/>
      <c r="AR338" s="1"/>
      <c r="AS338" s="1"/>
      <c r="AT338" s="1"/>
      <c r="AU338" s="1"/>
      <c r="AV338" s="1"/>
      <c r="AW338" s="1"/>
      <c r="AX338" s="1"/>
      <c r="AY338" s="1"/>
    </row>
    <row r="339" spans="25:51" ht="15.75" customHeight="1" x14ac:dyDescent="0.25">
      <c r="Y339" s="1"/>
      <c r="AR339" s="1"/>
      <c r="AS339" s="1"/>
      <c r="AT339" s="1"/>
      <c r="AU339" s="1"/>
      <c r="AV339" s="1"/>
      <c r="AW339" s="1"/>
      <c r="AX339" s="1"/>
      <c r="AY339" s="1"/>
    </row>
    <row r="340" spans="25:51" ht="15.75" customHeight="1" x14ac:dyDescent="0.25">
      <c r="Y340" s="1"/>
      <c r="AR340" s="1"/>
      <c r="AS340" s="1"/>
      <c r="AT340" s="1"/>
      <c r="AU340" s="1"/>
      <c r="AV340" s="1"/>
      <c r="AW340" s="1"/>
      <c r="AX340" s="1"/>
      <c r="AY340" s="1"/>
    </row>
    <row r="341" spans="25:51" ht="15.75" customHeight="1" x14ac:dyDescent="0.25">
      <c r="Y341" s="1"/>
      <c r="AR341" s="1"/>
      <c r="AS341" s="1"/>
      <c r="AT341" s="1"/>
      <c r="AU341" s="1"/>
      <c r="AV341" s="1"/>
      <c r="AW341" s="1"/>
      <c r="AX341" s="1"/>
      <c r="AY341" s="1"/>
    </row>
    <row r="342" spans="25:51" ht="15.75" customHeight="1" x14ac:dyDescent="0.25">
      <c r="Y342" s="1"/>
      <c r="AR342" s="1"/>
      <c r="AS342" s="1"/>
      <c r="AT342" s="1"/>
      <c r="AU342" s="1"/>
      <c r="AV342" s="1"/>
      <c r="AW342" s="1"/>
      <c r="AX342" s="1"/>
      <c r="AY342" s="1"/>
    </row>
    <row r="343" spans="25:51" ht="15.75" customHeight="1" x14ac:dyDescent="0.25">
      <c r="Y343" s="1"/>
      <c r="AR343" s="1"/>
      <c r="AS343" s="1"/>
      <c r="AT343" s="1"/>
      <c r="AU343" s="1"/>
      <c r="AV343" s="1"/>
      <c r="AW343" s="1"/>
      <c r="AX343" s="1"/>
      <c r="AY343" s="1"/>
    </row>
    <row r="344" spans="25:51" ht="15.75" customHeight="1" x14ac:dyDescent="0.25">
      <c r="Y344" s="1"/>
      <c r="AR344" s="1"/>
      <c r="AS344" s="1"/>
      <c r="AT344" s="1"/>
      <c r="AU344" s="1"/>
      <c r="AV344" s="1"/>
      <c r="AW344" s="1"/>
      <c r="AX344" s="1"/>
      <c r="AY344" s="1"/>
    </row>
    <row r="345" spans="25:51" ht="15.75" customHeight="1" x14ac:dyDescent="0.25">
      <c r="Y345" s="1"/>
      <c r="AR345" s="1"/>
      <c r="AS345" s="1"/>
      <c r="AT345" s="1"/>
      <c r="AU345" s="1"/>
      <c r="AV345" s="1"/>
      <c r="AW345" s="1"/>
      <c r="AX345" s="1"/>
      <c r="AY345" s="1"/>
    </row>
    <row r="346" spans="25:51" ht="15.75" customHeight="1" x14ac:dyDescent="0.25">
      <c r="Y346" s="1"/>
      <c r="AR346" s="1"/>
      <c r="AS346" s="1"/>
      <c r="AT346" s="1"/>
      <c r="AU346" s="1"/>
      <c r="AV346" s="1"/>
      <c r="AW346" s="1"/>
      <c r="AX346" s="1"/>
      <c r="AY346" s="1"/>
    </row>
    <row r="347" spans="25:51" ht="15.75" customHeight="1" x14ac:dyDescent="0.25">
      <c r="Y347" s="1"/>
      <c r="AR347" s="1"/>
      <c r="AS347" s="1"/>
      <c r="AT347" s="1"/>
      <c r="AU347" s="1"/>
      <c r="AV347" s="1"/>
      <c r="AW347" s="1"/>
      <c r="AX347" s="1"/>
      <c r="AY347" s="1"/>
    </row>
    <row r="348" spans="25:51" ht="15.75" customHeight="1" x14ac:dyDescent="0.25">
      <c r="Y348" s="1"/>
      <c r="AR348" s="1"/>
      <c r="AS348" s="1"/>
      <c r="AT348" s="1"/>
      <c r="AU348" s="1"/>
      <c r="AV348" s="1"/>
      <c r="AW348" s="1"/>
      <c r="AX348" s="1"/>
      <c r="AY348" s="1"/>
    </row>
    <row r="349" spans="25:51" ht="15.75" customHeight="1" x14ac:dyDescent="0.25">
      <c r="Y349" s="1"/>
      <c r="AR349" s="1"/>
      <c r="AS349" s="1"/>
      <c r="AT349" s="1"/>
      <c r="AU349" s="1"/>
      <c r="AV349" s="1"/>
      <c r="AW349" s="1"/>
      <c r="AX349" s="1"/>
      <c r="AY349" s="1"/>
    </row>
    <row r="350" spans="25:51" ht="15.75" customHeight="1" x14ac:dyDescent="0.25">
      <c r="Y350" s="1"/>
      <c r="AR350" s="1"/>
      <c r="AS350" s="1"/>
      <c r="AT350" s="1"/>
      <c r="AU350" s="1"/>
      <c r="AV350" s="1"/>
      <c r="AW350" s="1"/>
      <c r="AX350" s="1"/>
      <c r="AY350" s="1"/>
    </row>
    <row r="351" spans="25:51" ht="15.75" customHeight="1" x14ac:dyDescent="0.25">
      <c r="Y351" s="1"/>
      <c r="AR351" s="1"/>
      <c r="AS351" s="1"/>
      <c r="AT351" s="1"/>
      <c r="AU351" s="1"/>
      <c r="AV351" s="1"/>
      <c r="AW351" s="1"/>
      <c r="AX351" s="1"/>
      <c r="AY351" s="1"/>
    </row>
    <row r="352" spans="25:51" ht="15.75" customHeight="1" x14ac:dyDescent="0.25">
      <c r="Y352" s="1"/>
      <c r="AR352" s="1"/>
      <c r="AS352" s="1"/>
      <c r="AT352" s="1"/>
      <c r="AU352" s="1"/>
      <c r="AV352" s="1"/>
      <c r="AW352" s="1"/>
      <c r="AX352" s="1"/>
      <c r="AY352" s="1"/>
    </row>
    <row r="353" spans="25:51" ht="15.75" customHeight="1" x14ac:dyDescent="0.25">
      <c r="Y353" s="1"/>
      <c r="AR353" s="1"/>
      <c r="AS353" s="1"/>
      <c r="AT353" s="1"/>
      <c r="AU353" s="1"/>
      <c r="AV353" s="1"/>
      <c r="AW353" s="1"/>
      <c r="AX353" s="1"/>
      <c r="AY353" s="1"/>
    </row>
    <row r="354" spans="25:51" ht="15.75" customHeight="1" x14ac:dyDescent="0.25">
      <c r="Y354" s="1"/>
      <c r="AR354" s="1"/>
      <c r="AS354" s="1"/>
      <c r="AT354" s="1"/>
      <c r="AU354" s="1"/>
      <c r="AV354" s="1"/>
      <c r="AW354" s="1"/>
      <c r="AX354" s="1"/>
      <c r="AY354" s="1"/>
    </row>
    <row r="355" spans="25:51" ht="15.75" customHeight="1" x14ac:dyDescent="0.25">
      <c r="Y355" s="1"/>
      <c r="AR355" s="1"/>
      <c r="AS355" s="1"/>
      <c r="AT355" s="1"/>
      <c r="AU355" s="1"/>
      <c r="AV355" s="1"/>
      <c r="AW355" s="1"/>
      <c r="AX355" s="1"/>
      <c r="AY355" s="1"/>
    </row>
    <row r="356" spans="25:51" ht="15.75" customHeight="1" x14ac:dyDescent="0.25">
      <c r="Y356" s="1"/>
      <c r="AR356" s="1"/>
      <c r="AS356" s="1"/>
      <c r="AT356" s="1"/>
      <c r="AU356" s="1"/>
      <c r="AV356" s="1"/>
      <c r="AW356" s="1"/>
      <c r="AX356" s="1"/>
      <c r="AY356" s="1"/>
    </row>
    <row r="357" spans="25:51" ht="15.75" customHeight="1" x14ac:dyDescent="0.25">
      <c r="Y357" s="1"/>
      <c r="AR357" s="1"/>
      <c r="AS357" s="1"/>
      <c r="AT357" s="1"/>
      <c r="AU357" s="1"/>
      <c r="AV357" s="1"/>
      <c r="AW357" s="1"/>
      <c r="AX357" s="1"/>
      <c r="AY357" s="1"/>
    </row>
    <row r="358" spans="25:51" ht="15.75" customHeight="1" x14ac:dyDescent="0.25">
      <c r="Y358" s="1"/>
      <c r="AR358" s="1"/>
      <c r="AS358" s="1"/>
      <c r="AT358" s="1"/>
      <c r="AU358" s="1"/>
      <c r="AV358" s="1"/>
      <c r="AW358" s="1"/>
      <c r="AX358" s="1"/>
      <c r="AY358" s="1"/>
    </row>
    <row r="359" spans="25:51" ht="15.75" customHeight="1" x14ac:dyDescent="0.25">
      <c r="Y359" s="1"/>
      <c r="AR359" s="1"/>
      <c r="AS359" s="1"/>
      <c r="AT359" s="1"/>
      <c r="AU359" s="1"/>
      <c r="AV359" s="1"/>
      <c r="AW359" s="1"/>
      <c r="AX359" s="1"/>
      <c r="AY359" s="1"/>
    </row>
    <row r="360" spans="25:51" ht="15.75" customHeight="1" x14ac:dyDescent="0.25">
      <c r="Y360" s="1"/>
      <c r="AR360" s="1"/>
      <c r="AS360" s="1"/>
      <c r="AT360" s="1"/>
      <c r="AU360" s="1"/>
      <c r="AV360" s="1"/>
      <c r="AW360" s="1"/>
      <c r="AX360" s="1"/>
      <c r="AY360" s="1"/>
    </row>
    <row r="361" spans="25:51" ht="15.75" customHeight="1" x14ac:dyDescent="0.25">
      <c r="Y361" s="1"/>
      <c r="AR361" s="1"/>
      <c r="AS361" s="1"/>
      <c r="AT361" s="1"/>
      <c r="AU361" s="1"/>
      <c r="AV361" s="1"/>
      <c r="AW361" s="1"/>
      <c r="AX361" s="1"/>
      <c r="AY361" s="1"/>
    </row>
    <row r="362" spans="25:51" ht="15.75" customHeight="1" x14ac:dyDescent="0.25">
      <c r="Y362" s="1"/>
      <c r="AR362" s="1"/>
      <c r="AS362" s="1"/>
      <c r="AT362" s="1"/>
      <c r="AU362" s="1"/>
      <c r="AV362" s="1"/>
      <c r="AW362" s="1"/>
      <c r="AX362" s="1"/>
      <c r="AY362" s="1"/>
    </row>
    <row r="363" spans="25:51" ht="15.75" customHeight="1" x14ac:dyDescent="0.25">
      <c r="Y363" s="1"/>
      <c r="AR363" s="1"/>
      <c r="AS363" s="1"/>
      <c r="AT363" s="1"/>
      <c r="AU363" s="1"/>
      <c r="AV363" s="1"/>
      <c r="AW363" s="1"/>
      <c r="AX363" s="1"/>
      <c r="AY363" s="1"/>
    </row>
    <row r="364" spans="25:51" ht="15.75" customHeight="1" x14ac:dyDescent="0.25">
      <c r="Y364" s="1"/>
      <c r="AR364" s="1"/>
      <c r="AS364" s="1"/>
      <c r="AT364" s="1"/>
      <c r="AU364" s="1"/>
      <c r="AV364" s="1"/>
      <c r="AW364" s="1"/>
      <c r="AX364" s="1"/>
      <c r="AY364" s="1"/>
    </row>
    <row r="365" spans="25:51" ht="15.75" customHeight="1" x14ac:dyDescent="0.25">
      <c r="Y365" s="1"/>
      <c r="AR365" s="1"/>
      <c r="AS365" s="1"/>
      <c r="AT365" s="1"/>
      <c r="AU365" s="1"/>
      <c r="AV365" s="1"/>
      <c r="AW365" s="1"/>
      <c r="AX365" s="1"/>
      <c r="AY365" s="1"/>
    </row>
    <row r="366" spans="25:51" ht="15.75" customHeight="1" x14ac:dyDescent="0.25">
      <c r="Y366" s="1"/>
      <c r="AR366" s="1"/>
      <c r="AS366" s="1"/>
      <c r="AT366" s="1"/>
      <c r="AU366" s="1"/>
      <c r="AV366" s="1"/>
      <c r="AW366" s="1"/>
      <c r="AX366" s="1"/>
      <c r="AY366" s="1"/>
    </row>
    <row r="367" spans="25:51" ht="15.75" customHeight="1" x14ac:dyDescent="0.25">
      <c r="Y367" s="1"/>
      <c r="AR367" s="1"/>
      <c r="AS367" s="1"/>
      <c r="AT367" s="1"/>
      <c r="AU367" s="1"/>
      <c r="AV367" s="1"/>
      <c r="AW367" s="1"/>
      <c r="AX367" s="1"/>
      <c r="AY367" s="1"/>
    </row>
    <row r="368" spans="25:51" ht="15.75" customHeight="1" x14ac:dyDescent="0.25">
      <c r="Y368" s="1"/>
      <c r="AR368" s="1"/>
      <c r="AS368" s="1"/>
      <c r="AT368" s="1"/>
      <c r="AU368" s="1"/>
      <c r="AV368" s="1"/>
      <c r="AW368" s="1"/>
      <c r="AX368" s="1"/>
      <c r="AY368" s="1"/>
    </row>
    <row r="369" spans="25:51" ht="15.75" customHeight="1" x14ac:dyDescent="0.25">
      <c r="Y369" s="1"/>
      <c r="AR369" s="1"/>
      <c r="AS369" s="1"/>
      <c r="AT369" s="1"/>
      <c r="AU369" s="1"/>
      <c r="AV369" s="1"/>
      <c r="AW369" s="1"/>
      <c r="AX369" s="1"/>
      <c r="AY369" s="1"/>
    </row>
    <row r="370" spans="25:51" ht="15.75" customHeight="1" x14ac:dyDescent="0.25">
      <c r="Y370" s="1"/>
      <c r="AR370" s="1"/>
      <c r="AS370" s="1"/>
      <c r="AT370" s="1"/>
      <c r="AU370" s="1"/>
      <c r="AV370" s="1"/>
      <c r="AW370" s="1"/>
      <c r="AX370" s="1"/>
      <c r="AY370" s="1"/>
    </row>
    <row r="371" spans="25:51" ht="15.75" customHeight="1" x14ac:dyDescent="0.25">
      <c r="Y371" s="1"/>
      <c r="AR371" s="1"/>
      <c r="AS371" s="1"/>
      <c r="AT371" s="1"/>
      <c r="AU371" s="1"/>
      <c r="AV371" s="1"/>
      <c r="AW371" s="1"/>
      <c r="AX371" s="1"/>
      <c r="AY371" s="1"/>
    </row>
    <row r="372" spans="25:51" ht="15.75" customHeight="1" x14ac:dyDescent="0.25">
      <c r="Y372" s="1"/>
      <c r="AR372" s="1"/>
      <c r="AS372" s="1"/>
      <c r="AT372" s="1"/>
      <c r="AU372" s="1"/>
      <c r="AV372" s="1"/>
      <c r="AW372" s="1"/>
      <c r="AX372" s="1"/>
      <c r="AY372" s="1"/>
    </row>
    <row r="373" spans="25:51" ht="15.75" customHeight="1" x14ac:dyDescent="0.25">
      <c r="Y373" s="1"/>
      <c r="AR373" s="1"/>
      <c r="AS373" s="1"/>
      <c r="AT373" s="1"/>
      <c r="AU373" s="1"/>
      <c r="AV373" s="1"/>
      <c r="AW373" s="1"/>
      <c r="AX373" s="1"/>
      <c r="AY373" s="1"/>
    </row>
    <row r="374" spans="25:51" ht="15.75" customHeight="1" x14ac:dyDescent="0.25">
      <c r="Y374" s="1"/>
      <c r="AR374" s="1"/>
      <c r="AS374" s="1"/>
      <c r="AT374" s="1"/>
      <c r="AU374" s="1"/>
      <c r="AV374" s="1"/>
      <c r="AW374" s="1"/>
      <c r="AX374" s="1"/>
      <c r="AY374" s="1"/>
    </row>
    <row r="375" spans="25:51" ht="15.75" customHeight="1" x14ac:dyDescent="0.25">
      <c r="Y375" s="1"/>
      <c r="AR375" s="1"/>
      <c r="AS375" s="1"/>
      <c r="AT375" s="1"/>
      <c r="AU375" s="1"/>
      <c r="AV375" s="1"/>
      <c r="AW375" s="1"/>
      <c r="AX375" s="1"/>
      <c r="AY375" s="1"/>
    </row>
    <row r="376" spans="25:51" ht="15.75" customHeight="1" x14ac:dyDescent="0.25">
      <c r="Y376" s="1"/>
      <c r="AR376" s="1"/>
      <c r="AS376" s="1"/>
      <c r="AT376" s="1"/>
      <c r="AU376" s="1"/>
      <c r="AV376" s="1"/>
      <c r="AW376" s="1"/>
      <c r="AX376" s="1"/>
      <c r="AY376" s="1"/>
    </row>
    <row r="377" spans="25:51" ht="15.75" customHeight="1" x14ac:dyDescent="0.25">
      <c r="Y377" s="1"/>
      <c r="AR377" s="1"/>
      <c r="AS377" s="1"/>
      <c r="AT377" s="1"/>
      <c r="AU377" s="1"/>
      <c r="AV377" s="1"/>
      <c r="AW377" s="1"/>
      <c r="AX377" s="1"/>
      <c r="AY377" s="1"/>
    </row>
    <row r="378" spans="25:51" ht="15.75" customHeight="1" x14ac:dyDescent="0.25">
      <c r="Y378" s="1"/>
      <c r="AR378" s="1"/>
      <c r="AS378" s="1"/>
      <c r="AT378" s="1"/>
      <c r="AU378" s="1"/>
      <c r="AV378" s="1"/>
      <c r="AW378" s="1"/>
      <c r="AX378" s="1"/>
      <c r="AY378" s="1"/>
    </row>
    <row r="379" spans="25:51" ht="15.75" customHeight="1" x14ac:dyDescent="0.25">
      <c r="Y379" s="1"/>
      <c r="AR379" s="1"/>
      <c r="AS379" s="1"/>
      <c r="AT379" s="1"/>
      <c r="AU379" s="1"/>
      <c r="AV379" s="1"/>
      <c r="AW379" s="1"/>
      <c r="AX379" s="1"/>
      <c r="AY379" s="1"/>
    </row>
    <row r="380" spans="25:51" ht="15.75" customHeight="1" x14ac:dyDescent="0.25">
      <c r="Y380" s="1"/>
      <c r="AR380" s="1"/>
      <c r="AS380" s="1"/>
      <c r="AT380" s="1"/>
      <c r="AU380" s="1"/>
      <c r="AV380" s="1"/>
      <c r="AW380" s="1"/>
      <c r="AX380" s="1"/>
      <c r="AY380" s="1"/>
    </row>
    <row r="381" spans="25:51" ht="15.75" customHeight="1" x14ac:dyDescent="0.25">
      <c r="Y381" s="1"/>
      <c r="AR381" s="1"/>
      <c r="AS381" s="1"/>
      <c r="AT381" s="1"/>
      <c r="AU381" s="1"/>
      <c r="AV381" s="1"/>
      <c r="AW381" s="1"/>
      <c r="AX381" s="1"/>
      <c r="AY381" s="1"/>
    </row>
    <row r="382" spans="25:51" ht="15.75" customHeight="1" x14ac:dyDescent="0.25">
      <c r="Y382" s="1"/>
      <c r="AR382" s="1"/>
      <c r="AS382" s="1"/>
      <c r="AT382" s="1"/>
      <c r="AU382" s="1"/>
      <c r="AV382" s="1"/>
      <c r="AW382" s="1"/>
      <c r="AX382" s="1"/>
      <c r="AY382" s="1"/>
    </row>
    <row r="383" spans="25:51" ht="15.75" customHeight="1" x14ac:dyDescent="0.25">
      <c r="Y383" s="1"/>
      <c r="AR383" s="1"/>
      <c r="AS383" s="1"/>
      <c r="AT383" s="1"/>
      <c r="AU383" s="1"/>
      <c r="AV383" s="1"/>
      <c r="AW383" s="1"/>
      <c r="AX383" s="1"/>
      <c r="AY383" s="1"/>
    </row>
    <row r="384" spans="25:51" ht="15.75" customHeight="1" x14ac:dyDescent="0.25">
      <c r="Y384" s="1"/>
      <c r="AR384" s="1"/>
      <c r="AS384" s="1"/>
      <c r="AT384" s="1"/>
      <c r="AU384" s="1"/>
      <c r="AV384" s="1"/>
      <c r="AW384" s="1"/>
      <c r="AX384" s="1"/>
      <c r="AY384" s="1"/>
    </row>
    <row r="385" spans="25:51" ht="15.75" customHeight="1" x14ac:dyDescent="0.25">
      <c r="Y385" s="1"/>
      <c r="AR385" s="1"/>
      <c r="AS385" s="1"/>
      <c r="AT385" s="1"/>
      <c r="AU385" s="1"/>
      <c r="AV385" s="1"/>
      <c r="AW385" s="1"/>
      <c r="AX385" s="1"/>
      <c r="AY385" s="1"/>
    </row>
    <row r="386" spans="25:51" ht="15.75" customHeight="1" x14ac:dyDescent="0.25">
      <c r="Y386" s="1"/>
      <c r="AR386" s="1"/>
      <c r="AS386" s="1"/>
      <c r="AT386" s="1"/>
      <c r="AU386" s="1"/>
      <c r="AV386" s="1"/>
      <c r="AW386" s="1"/>
      <c r="AX386" s="1"/>
      <c r="AY386" s="1"/>
    </row>
    <row r="387" spans="25:51" ht="15.75" customHeight="1" x14ac:dyDescent="0.25">
      <c r="Y387" s="1"/>
      <c r="AR387" s="1"/>
      <c r="AS387" s="1"/>
      <c r="AT387" s="1"/>
      <c r="AU387" s="1"/>
      <c r="AV387" s="1"/>
      <c r="AW387" s="1"/>
      <c r="AX387" s="1"/>
      <c r="AY387" s="1"/>
    </row>
    <row r="388" spans="25:51" ht="15.75" customHeight="1" x14ac:dyDescent="0.25">
      <c r="Y388" s="1"/>
      <c r="AR388" s="1"/>
      <c r="AS388" s="1"/>
      <c r="AT388" s="1"/>
      <c r="AU388" s="1"/>
      <c r="AV388" s="1"/>
      <c r="AW388" s="1"/>
      <c r="AX388" s="1"/>
      <c r="AY388" s="1"/>
    </row>
    <row r="389" spans="25:51" ht="15.75" customHeight="1" x14ac:dyDescent="0.25">
      <c r="Y389" s="1"/>
      <c r="AR389" s="1"/>
      <c r="AS389" s="1"/>
      <c r="AT389" s="1"/>
      <c r="AU389" s="1"/>
      <c r="AV389" s="1"/>
      <c r="AW389" s="1"/>
      <c r="AX389" s="1"/>
      <c r="AY389" s="1"/>
    </row>
    <row r="390" spans="25:51" ht="15.75" customHeight="1" x14ac:dyDescent="0.25">
      <c r="Y390" s="1"/>
      <c r="AR390" s="1"/>
      <c r="AS390" s="1"/>
      <c r="AT390" s="1"/>
      <c r="AU390" s="1"/>
      <c r="AV390" s="1"/>
      <c r="AW390" s="1"/>
      <c r="AX390" s="1"/>
      <c r="AY390" s="1"/>
    </row>
    <row r="391" spans="25:51" ht="15.75" customHeight="1" x14ac:dyDescent="0.25">
      <c r="Y391" s="1"/>
      <c r="AR391" s="1"/>
      <c r="AS391" s="1"/>
      <c r="AT391" s="1"/>
      <c r="AU391" s="1"/>
      <c r="AV391" s="1"/>
      <c r="AW391" s="1"/>
      <c r="AX391" s="1"/>
      <c r="AY391" s="1"/>
    </row>
    <row r="392" spans="25:51" ht="15.75" customHeight="1" x14ac:dyDescent="0.25">
      <c r="Y392" s="1"/>
      <c r="AR392" s="1"/>
      <c r="AS392" s="1"/>
      <c r="AT392" s="1"/>
      <c r="AU392" s="1"/>
      <c r="AV392" s="1"/>
      <c r="AW392" s="1"/>
      <c r="AX392" s="1"/>
      <c r="AY392" s="1"/>
    </row>
    <row r="393" spans="25:51" ht="15.75" customHeight="1" x14ac:dyDescent="0.25">
      <c r="Y393" s="1"/>
      <c r="AR393" s="1"/>
      <c r="AS393" s="1"/>
      <c r="AT393" s="1"/>
      <c r="AU393" s="1"/>
      <c r="AV393" s="1"/>
      <c r="AW393" s="1"/>
      <c r="AX393" s="1"/>
      <c r="AY393" s="1"/>
    </row>
    <row r="394" spans="25:51" ht="15.75" customHeight="1" x14ac:dyDescent="0.25">
      <c r="Y394" s="1"/>
      <c r="AR394" s="1"/>
      <c r="AS394" s="1"/>
      <c r="AT394" s="1"/>
      <c r="AU394" s="1"/>
      <c r="AV394" s="1"/>
      <c r="AW394" s="1"/>
      <c r="AX394" s="1"/>
      <c r="AY394" s="1"/>
    </row>
    <row r="395" spans="25:51" ht="15.75" customHeight="1" x14ac:dyDescent="0.25">
      <c r="Y395" s="1"/>
      <c r="AR395" s="1"/>
      <c r="AS395" s="1"/>
      <c r="AT395" s="1"/>
      <c r="AU395" s="1"/>
      <c r="AV395" s="1"/>
      <c r="AW395" s="1"/>
      <c r="AX395" s="1"/>
      <c r="AY395" s="1"/>
    </row>
    <row r="396" spans="25:51" ht="15.75" customHeight="1" x14ac:dyDescent="0.25">
      <c r="Y396" s="1"/>
      <c r="AR396" s="1"/>
      <c r="AS396" s="1"/>
      <c r="AT396" s="1"/>
      <c r="AU396" s="1"/>
      <c r="AV396" s="1"/>
      <c r="AW396" s="1"/>
      <c r="AX396" s="1"/>
      <c r="AY396" s="1"/>
    </row>
    <row r="397" spans="25:51" ht="15.75" customHeight="1" x14ac:dyDescent="0.25">
      <c r="Y397" s="1"/>
      <c r="AR397" s="1"/>
      <c r="AS397" s="1"/>
      <c r="AT397" s="1"/>
      <c r="AU397" s="1"/>
      <c r="AV397" s="1"/>
      <c r="AW397" s="1"/>
      <c r="AX397" s="1"/>
      <c r="AY397" s="1"/>
    </row>
    <row r="398" spans="25:51" ht="15.75" customHeight="1" x14ac:dyDescent="0.25">
      <c r="Y398" s="1"/>
      <c r="AR398" s="1"/>
      <c r="AS398" s="1"/>
      <c r="AT398" s="1"/>
      <c r="AU398" s="1"/>
      <c r="AV398" s="1"/>
      <c r="AW398" s="1"/>
      <c r="AX398" s="1"/>
      <c r="AY398" s="1"/>
    </row>
    <row r="399" spans="25:51" ht="15.75" customHeight="1" x14ac:dyDescent="0.25">
      <c r="Y399" s="1"/>
      <c r="AR399" s="1"/>
      <c r="AS399" s="1"/>
      <c r="AT399" s="1"/>
      <c r="AU399" s="1"/>
      <c r="AV399" s="1"/>
      <c r="AW399" s="1"/>
      <c r="AX399" s="1"/>
      <c r="AY399" s="1"/>
    </row>
    <row r="400" spans="25:51" ht="15.75" customHeight="1" x14ac:dyDescent="0.25">
      <c r="Y400" s="1"/>
      <c r="AR400" s="1"/>
      <c r="AS400" s="1"/>
      <c r="AT400" s="1"/>
      <c r="AU400" s="1"/>
      <c r="AV400" s="1"/>
      <c r="AW400" s="1"/>
      <c r="AX400" s="1"/>
      <c r="AY400" s="1"/>
    </row>
    <row r="401" spans="25:51" ht="15.75" customHeight="1" x14ac:dyDescent="0.25">
      <c r="Y401" s="1"/>
      <c r="AR401" s="1"/>
      <c r="AS401" s="1"/>
      <c r="AT401" s="1"/>
      <c r="AU401" s="1"/>
      <c r="AV401" s="1"/>
      <c r="AW401" s="1"/>
      <c r="AX401" s="1"/>
      <c r="AY401" s="1"/>
    </row>
    <row r="402" spans="25:51" ht="15.75" customHeight="1" x14ac:dyDescent="0.25">
      <c r="Y402" s="1"/>
      <c r="AR402" s="1"/>
      <c r="AS402" s="1"/>
      <c r="AT402" s="1"/>
      <c r="AU402" s="1"/>
      <c r="AV402" s="1"/>
      <c r="AW402" s="1"/>
      <c r="AX402" s="1"/>
      <c r="AY402" s="1"/>
    </row>
    <row r="403" spans="25:51" ht="15.75" customHeight="1" x14ac:dyDescent="0.25">
      <c r="Y403" s="1"/>
      <c r="AR403" s="1"/>
      <c r="AS403" s="1"/>
      <c r="AT403" s="1"/>
      <c r="AU403" s="1"/>
      <c r="AV403" s="1"/>
      <c r="AW403" s="1"/>
      <c r="AX403" s="1"/>
      <c r="AY403" s="1"/>
    </row>
    <row r="404" spans="25:51" ht="15.75" customHeight="1" x14ac:dyDescent="0.25">
      <c r="Y404" s="1"/>
      <c r="AR404" s="1"/>
      <c r="AS404" s="1"/>
      <c r="AT404" s="1"/>
      <c r="AU404" s="1"/>
      <c r="AV404" s="1"/>
      <c r="AW404" s="1"/>
      <c r="AX404" s="1"/>
      <c r="AY404" s="1"/>
    </row>
    <row r="405" spans="25:51" ht="15.75" customHeight="1" x14ac:dyDescent="0.25">
      <c r="Y405" s="1"/>
      <c r="AR405" s="1"/>
      <c r="AS405" s="1"/>
      <c r="AT405" s="1"/>
      <c r="AU405" s="1"/>
      <c r="AV405" s="1"/>
      <c r="AW405" s="1"/>
      <c r="AX405" s="1"/>
      <c r="AY405" s="1"/>
    </row>
    <row r="406" spans="25:51" ht="15.75" customHeight="1" x14ac:dyDescent="0.25">
      <c r="Y406" s="1"/>
      <c r="AR406" s="1"/>
      <c r="AS406" s="1"/>
      <c r="AT406" s="1"/>
      <c r="AU406" s="1"/>
      <c r="AV406" s="1"/>
      <c r="AW406" s="1"/>
      <c r="AX406" s="1"/>
      <c r="AY406" s="1"/>
    </row>
    <row r="407" spans="25:51" ht="15.75" customHeight="1" x14ac:dyDescent="0.25">
      <c r="Y407" s="1"/>
      <c r="AR407" s="1"/>
      <c r="AS407" s="1"/>
      <c r="AT407" s="1"/>
      <c r="AU407" s="1"/>
      <c r="AV407" s="1"/>
      <c r="AW407" s="1"/>
      <c r="AX407" s="1"/>
      <c r="AY407" s="1"/>
    </row>
    <row r="408" spans="25:51" ht="15.75" customHeight="1" x14ac:dyDescent="0.25">
      <c r="Y408" s="1"/>
      <c r="AR408" s="1"/>
      <c r="AS408" s="1"/>
      <c r="AT408" s="1"/>
      <c r="AU408" s="1"/>
      <c r="AV408" s="1"/>
      <c r="AW408" s="1"/>
      <c r="AX408" s="1"/>
      <c r="AY408" s="1"/>
    </row>
    <row r="409" spans="25:51" ht="15.75" customHeight="1" x14ac:dyDescent="0.25">
      <c r="Y409" s="1"/>
      <c r="AR409" s="1"/>
      <c r="AS409" s="1"/>
      <c r="AT409" s="1"/>
      <c r="AU409" s="1"/>
      <c r="AV409" s="1"/>
      <c r="AW409" s="1"/>
      <c r="AX409" s="1"/>
      <c r="AY409" s="1"/>
    </row>
    <row r="410" spans="25:51" ht="15.75" customHeight="1" x14ac:dyDescent="0.25">
      <c r="Y410" s="1"/>
      <c r="AR410" s="1"/>
      <c r="AS410" s="1"/>
      <c r="AT410" s="1"/>
      <c r="AU410" s="1"/>
      <c r="AV410" s="1"/>
      <c r="AW410" s="1"/>
      <c r="AX410" s="1"/>
      <c r="AY410" s="1"/>
    </row>
    <row r="411" spans="25:51" ht="15.75" customHeight="1" x14ac:dyDescent="0.25">
      <c r="Y411" s="1"/>
      <c r="AR411" s="1"/>
      <c r="AS411" s="1"/>
      <c r="AT411" s="1"/>
      <c r="AU411" s="1"/>
      <c r="AV411" s="1"/>
      <c r="AW411" s="1"/>
      <c r="AX411" s="1"/>
      <c r="AY411" s="1"/>
    </row>
    <row r="412" spans="25:51" ht="15.75" customHeight="1" x14ac:dyDescent="0.25">
      <c r="Y412" s="1"/>
      <c r="AR412" s="1"/>
      <c r="AS412" s="1"/>
      <c r="AT412" s="1"/>
      <c r="AU412" s="1"/>
      <c r="AV412" s="1"/>
      <c r="AW412" s="1"/>
      <c r="AX412" s="1"/>
      <c r="AY412" s="1"/>
    </row>
    <row r="413" spans="25:51" ht="15.75" customHeight="1" x14ac:dyDescent="0.25">
      <c r="Y413" s="1"/>
      <c r="AR413" s="1"/>
      <c r="AS413" s="1"/>
      <c r="AT413" s="1"/>
      <c r="AU413" s="1"/>
      <c r="AV413" s="1"/>
      <c r="AW413" s="1"/>
      <c r="AX413" s="1"/>
      <c r="AY413" s="1"/>
    </row>
    <row r="414" spans="25:51" ht="15.75" customHeight="1" x14ac:dyDescent="0.25">
      <c r="Y414" s="1"/>
      <c r="AR414" s="1"/>
      <c r="AS414" s="1"/>
      <c r="AT414" s="1"/>
      <c r="AU414" s="1"/>
      <c r="AV414" s="1"/>
      <c r="AW414" s="1"/>
      <c r="AX414" s="1"/>
      <c r="AY414" s="1"/>
    </row>
    <row r="415" spans="25:51" ht="15.75" customHeight="1" x14ac:dyDescent="0.25">
      <c r="Y415" s="1"/>
      <c r="AR415" s="1"/>
      <c r="AS415" s="1"/>
      <c r="AT415" s="1"/>
      <c r="AU415" s="1"/>
      <c r="AV415" s="1"/>
      <c r="AW415" s="1"/>
      <c r="AX415" s="1"/>
      <c r="AY415" s="1"/>
    </row>
    <row r="416" spans="25:51" ht="15.75" customHeight="1" x14ac:dyDescent="0.25">
      <c r="Y416" s="1"/>
      <c r="AR416" s="1"/>
      <c r="AS416" s="1"/>
      <c r="AT416" s="1"/>
      <c r="AU416" s="1"/>
      <c r="AV416" s="1"/>
      <c r="AW416" s="1"/>
      <c r="AX416" s="1"/>
      <c r="AY416" s="1"/>
    </row>
    <row r="417" spans="25:51" ht="15.75" customHeight="1" x14ac:dyDescent="0.25">
      <c r="Y417" s="1"/>
      <c r="AR417" s="1"/>
      <c r="AS417" s="1"/>
      <c r="AT417" s="1"/>
      <c r="AU417" s="1"/>
      <c r="AV417" s="1"/>
      <c r="AW417" s="1"/>
      <c r="AX417" s="1"/>
      <c r="AY417" s="1"/>
    </row>
    <row r="418" spans="25:51" ht="15.75" customHeight="1" x14ac:dyDescent="0.25">
      <c r="Y418" s="1"/>
      <c r="AR418" s="1"/>
      <c r="AS418" s="1"/>
      <c r="AT418" s="1"/>
      <c r="AU418" s="1"/>
      <c r="AV418" s="1"/>
      <c r="AW418" s="1"/>
      <c r="AX418" s="1"/>
      <c r="AY418" s="1"/>
    </row>
    <row r="419" spans="25:51" ht="15.75" customHeight="1" x14ac:dyDescent="0.25">
      <c r="Y419" s="1"/>
      <c r="AR419" s="1"/>
      <c r="AS419" s="1"/>
      <c r="AT419" s="1"/>
      <c r="AU419" s="1"/>
      <c r="AV419" s="1"/>
      <c r="AW419" s="1"/>
      <c r="AX419" s="1"/>
      <c r="AY419" s="1"/>
    </row>
    <row r="420" spans="25:51" ht="15.75" customHeight="1" x14ac:dyDescent="0.25">
      <c r="Y420" s="1"/>
      <c r="AR420" s="1"/>
      <c r="AS420" s="1"/>
      <c r="AT420" s="1"/>
      <c r="AU420" s="1"/>
      <c r="AV420" s="1"/>
      <c r="AW420" s="1"/>
      <c r="AX420" s="1"/>
      <c r="AY420" s="1"/>
    </row>
    <row r="421" spans="25:51" ht="15.75" customHeight="1" x14ac:dyDescent="0.25">
      <c r="Y421" s="1"/>
      <c r="AR421" s="1"/>
      <c r="AS421" s="1"/>
      <c r="AT421" s="1"/>
      <c r="AU421" s="1"/>
      <c r="AV421" s="1"/>
      <c r="AW421" s="1"/>
      <c r="AX421" s="1"/>
      <c r="AY421" s="1"/>
    </row>
    <row r="422" spans="25:51" ht="15.75" customHeight="1" x14ac:dyDescent="0.25">
      <c r="Y422" s="1"/>
      <c r="AR422" s="1"/>
      <c r="AS422" s="1"/>
      <c r="AT422" s="1"/>
      <c r="AU422" s="1"/>
      <c r="AV422" s="1"/>
      <c r="AW422" s="1"/>
      <c r="AX422" s="1"/>
      <c r="AY422" s="1"/>
    </row>
    <row r="423" spans="25:51" ht="15.75" customHeight="1" x14ac:dyDescent="0.25">
      <c r="Y423" s="1"/>
      <c r="AR423" s="1"/>
      <c r="AS423" s="1"/>
      <c r="AT423" s="1"/>
      <c r="AU423" s="1"/>
      <c r="AV423" s="1"/>
      <c r="AW423" s="1"/>
      <c r="AX423" s="1"/>
      <c r="AY423" s="1"/>
    </row>
    <row r="424" spans="25:51" ht="15.75" customHeight="1" x14ac:dyDescent="0.25">
      <c r="Y424" s="1"/>
      <c r="AR424" s="1"/>
      <c r="AS424" s="1"/>
      <c r="AT424" s="1"/>
      <c r="AU424" s="1"/>
      <c r="AV424" s="1"/>
      <c r="AW424" s="1"/>
      <c r="AX424" s="1"/>
      <c r="AY424" s="1"/>
    </row>
    <row r="425" spans="25:51" ht="15.75" customHeight="1" x14ac:dyDescent="0.25">
      <c r="Y425" s="1"/>
      <c r="AR425" s="1"/>
      <c r="AS425" s="1"/>
      <c r="AT425" s="1"/>
      <c r="AU425" s="1"/>
      <c r="AV425" s="1"/>
      <c r="AW425" s="1"/>
      <c r="AX425" s="1"/>
      <c r="AY425" s="1"/>
    </row>
    <row r="426" spans="25:51" ht="15.75" customHeight="1" x14ac:dyDescent="0.25">
      <c r="Y426" s="1"/>
      <c r="AR426" s="1"/>
      <c r="AS426" s="1"/>
      <c r="AT426" s="1"/>
      <c r="AU426" s="1"/>
      <c r="AV426" s="1"/>
      <c r="AW426" s="1"/>
      <c r="AX426" s="1"/>
      <c r="AY426" s="1"/>
    </row>
    <row r="427" spans="25:51" ht="15.75" customHeight="1" x14ac:dyDescent="0.25">
      <c r="Y427" s="1"/>
      <c r="AR427" s="1"/>
      <c r="AS427" s="1"/>
      <c r="AT427" s="1"/>
      <c r="AU427" s="1"/>
      <c r="AV427" s="1"/>
      <c r="AW427" s="1"/>
      <c r="AX427" s="1"/>
      <c r="AY427" s="1"/>
    </row>
    <row r="428" spans="25:51" ht="15.75" customHeight="1" x14ac:dyDescent="0.25">
      <c r="Y428" s="1"/>
      <c r="AR428" s="1"/>
      <c r="AS428" s="1"/>
      <c r="AT428" s="1"/>
      <c r="AU428" s="1"/>
      <c r="AV428" s="1"/>
      <c r="AW428" s="1"/>
      <c r="AX428" s="1"/>
      <c r="AY428" s="1"/>
    </row>
    <row r="429" spans="25:51" ht="15.75" customHeight="1" x14ac:dyDescent="0.25">
      <c r="Y429" s="1"/>
      <c r="AR429" s="1"/>
      <c r="AS429" s="1"/>
      <c r="AT429" s="1"/>
      <c r="AU429" s="1"/>
      <c r="AV429" s="1"/>
      <c r="AW429" s="1"/>
      <c r="AX429" s="1"/>
      <c r="AY429" s="1"/>
    </row>
    <row r="430" spans="25:51" ht="15.75" customHeight="1" x14ac:dyDescent="0.25">
      <c r="Y430" s="1"/>
      <c r="AR430" s="1"/>
      <c r="AS430" s="1"/>
      <c r="AT430" s="1"/>
      <c r="AU430" s="1"/>
      <c r="AV430" s="1"/>
      <c r="AW430" s="1"/>
      <c r="AX430" s="1"/>
      <c r="AY430" s="1"/>
    </row>
    <row r="431" spans="25:51" ht="15.75" customHeight="1" x14ac:dyDescent="0.25">
      <c r="Y431" s="1"/>
      <c r="AR431" s="1"/>
      <c r="AS431" s="1"/>
      <c r="AT431" s="1"/>
      <c r="AU431" s="1"/>
      <c r="AV431" s="1"/>
      <c r="AW431" s="1"/>
      <c r="AX431" s="1"/>
      <c r="AY431" s="1"/>
    </row>
    <row r="432" spans="25:51" ht="15.75" customHeight="1" x14ac:dyDescent="0.25">
      <c r="Y432" s="1"/>
      <c r="AR432" s="1"/>
      <c r="AS432" s="1"/>
      <c r="AT432" s="1"/>
      <c r="AU432" s="1"/>
      <c r="AV432" s="1"/>
      <c r="AW432" s="1"/>
      <c r="AX432" s="1"/>
      <c r="AY432" s="1"/>
    </row>
    <row r="433" spans="25:51" ht="15.75" customHeight="1" x14ac:dyDescent="0.25">
      <c r="Y433" s="1"/>
      <c r="AR433" s="1"/>
      <c r="AS433" s="1"/>
      <c r="AT433" s="1"/>
      <c r="AU433" s="1"/>
      <c r="AV433" s="1"/>
      <c r="AW433" s="1"/>
      <c r="AX433" s="1"/>
      <c r="AY433" s="1"/>
    </row>
    <row r="434" spans="25:51" ht="15.75" customHeight="1" x14ac:dyDescent="0.25">
      <c r="Y434" s="1"/>
      <c r="AR434" s="1"/>
      <c r="AS434" s="1"/>
      <c r="AT434" s="1"/>
      <c r="AU434" s="1"/>
      <c r="AV434" s="1"/>
      <c r="AW434" s="1"/>
      <c r="AX434" s="1"/>
      <c r="AY434" s="1"/>
    </row>
    <row r="435" spans="25:51" ht="15.75" customHeight="1" x14ac:dyDescent="0.25">
      <c r="Y435" s="1"/>
      <c r="AR435" s="1"/>
      <c r="AS435" s="1"/>
      <c r="AT435" s="1"/>
      <c r="AU435" s="1"/>
      <c r="AV435" s="1"/>
      <c r="AW435" s="1"/>
      <c r="AX435" s="1"/>
      <c r="AY435" s="1"/>
    </row>
    <row r="436" spans="25:51" ht="15.75" customHeight="1" x14ac:dyDescent="0.25">
      <c r="Y436" s="1"/>
      <c r="AR436" s="1"/>
      <c r="AS436" s="1"/>
      <c r="AT436" s="1"/>
      <c r="AU436" s="1"/>
      <c r="AV436" s="1"/>
      <c r="AW436" s="1"/>
      <c r="AX436" s="1"/>
      <c r="AY436" s="1"/>
    </row>
    <row r="437" spans="25:51" ht="15.75" customHeight="1" x14ac:dyDescent="0.25">
      <c r="Y437" s="1"/>
      <c r="AR437" s="1"/>
      <c r="AS437" s="1"/>
      <c r="AT437" s="1"/>
      <c r="AU437" s="1"/>
      <c r="AV437" s="1"/>
      <c r="AW437" s="1"/>
      <c r="AX437" s="1"/>
      <c r="AY437" s="1"/>
    </row>
    <row r="438" spans="25:51" ht="15.75" customHeight="1" x14ac:dyDescent="0.25">
      <c r="Y438" s="1"/>
      <c r="AR438" s="1"/>
      <c r="AS438" s="1"/>
      <c r="AT438" s="1"/>
      <c r="AU438" s="1"/>
      <c r="AV438" s="1"/>
      <c r="AW438" s="1"/>
      <c r="AX438" s="1"/>
      <c r="AY438" s="1"/>
    </row>
    <row r="439" spans="25:51" ht="15.75" customHeight="1" x14ac:dyDescent="0.25">
      <c r="Y439" s="1"/>
      <c r="AR439" s="1"/>
      <c r="AS439" s="1"/>
      <c r="AT439" s="1"/>
      <c r="AU439" s="1"/>
      <c r="AV439" s="1"/>
      <c r="AW439" s="1"/>
      <c r="AX439" s="1"/>
      <c r="AY439" s="1"/>
    </row>
    <row r="440" spans="25:51" ht="15.75" customHeight="1" x14ac:dyDescent="0.25">
      <c r="Y440" s="1"/>
      <c r="AR440" s="1"/>
      <c r="AS440" s="1"/>
      <c r="AT440" s="1"/>
      <c r="AU440" s="1"/>
      <c r="AV440" s="1"/>
      <c r="AW440" s="1"/>
      <c r="AX440" s="1"/>
      <c r="AY440" s="1"/>
    </row>
    <row r="441" spans="25:51" ht="15.75" customHeight="1" x14ac:dyDescent="0.25">
      <c r="Y441" s="1"/>
      <c r="AR441" s="1"/>
      <c r="AS441" s="1"/>
      <c r="AT441" s="1"/>
      <c r="AU441" s="1"/>
      <c r="AV441" s="1"/>
      <c r="AW441" s="1"/>
      <c r="AX441" s="1"/>
      <c r="AY441" s="1"/>
    </row>
    <row r="442" spans="25:51" ht="15.75" customHeight="1" x14ac:dyDescent="0.25">
      <c r="Y442" s="1"/>
      <c r="AR442" s="1"/>
      <c r="AS442" s="1"/>
      <c r="AT442" s="1"/>
      <c r="AU442" s="1"/>
      <c r="AV442" s="1"/>
      <c r="AW442" s="1"/>
      <c r="AX442" s="1"/>
      <c r="AY442" s="1"/>
    </row>
    <row r="443" spans="25:51" ht="15.75" customHeight="1" x14ac:dyDescent="0.25">
      <c r="Y443" s="1"/>
      <c r="AR443" s="1"/>
      <c r="AS443" s="1"/>
      <c r="AT443" s="1"/>
      <c r="AU443" s="1"/>
      <c r="AV443" s="1"/>
      <c r="AW443" s="1"/>
      <c r="AX443" s="1"/>
      <c r="AY443" s="1"/>
    </row>
    <row r="444" spans="25:51" ht="15.75" customHeight="1" x14ac:dyDescent="0.25">
      <c r="Y444" s="1"/>
      <c r="AR444" s="1"/>
      <c r="AS444" s="1"/>
      <c r="AT444" s="1"/>
      <c r="AU444" s="1"/>
      <c r="AV444" s="1"/>
      <c r="AW444" s="1"/>
      <c r="AX444" s="1"/>
      <c r="AY444" s="1"/>
    </row>
    <row r="445" spans="25:51" ht="15.75" customHeight="1" x14ac:dyDescent="0.25">
      <c r="Y445" s="1"/>
      <c r="AR445" s="1"/>
      <c r="AS445" s="1"/>
      <c r="AT445" s="1"/>
      <c r="AU445" s="1"/>
      <c r="AV445" s="1"/>
      <c r="AW445" s="1"/>
      <c r="AX445" s="1"/>
      <c r="AY445" s="1"/>
    </row>
    <row r="446" spans="25:51" ht="15.75" customHeight="1" x14ac:dyDescent="0.25">
      <c r="Y446" s="1"/>
      <c r="AR446" s="1"/>
      <c r="AS446" s="1"/>
      <c r="AT446" s="1"/>
      <c r="AU446" s="1"/>
      <c r="AV446" s="1"/>
      <c r="AW446" s="1"/>
      <c r="AX446" s="1"/>
      <c r="AY446" s="1"/>
    </row>
    <row r="447" spans="25:51" ht="15.75" customHeight="1" x14ac:dyDescent="0.25">
      <c r="Y447" s="1"/>
      <c r="AR447" s="1"/>
      <c r="AS447" s="1"/>
      <c r="AT447" s="1"/>
      <c r="AU447" s="1"/>
      <c r="AV447" s="1"/>
      <c r="AW447" s="1"/>
      <c r="AX447" s="1"/>
      <c r="AY447" s="1"/>
    </row>
    <row r="448" spans="25:51" ht="15.75" customHeight="1" x14ac:dyDescent="0.25">
      <c r="Y448" s="1"/>
      <c r="AR448" s="1"/>
      <c r="AS448" s="1"/>
      <c r="AT448" s="1"/>
      <c r="AU448" s="1"/>
      <c r="AV448" s="1"/>
      <c r="AW448" s="1"/>
      <c r="AX448" s="1"/>
      <c r="AY448" s="1"/>
    </row>
    <row r="449" spans="25:51" ht="15.75" customHeight="1" x14ac:dyDescent="0.25">
      <c r="Y449" s="1"/>
      <c r="AR449" s="1"/>
      <c r="AS449" s="1"/>
      <c r="AT449" s="1"/>
      <c r="AU449" s="1"/>
      <c r="AV449" s="1"/>
      <c r="AW449" s="1"/>
      <c r="AX449" s="1"/>
      <c r="AY449" s="1"/>
    </row>
    <row r="450" spans="25:51" ht="15.75" customHeight="1" x14ac:dyDescent="0.25">
      <c r="Y450" s="1"/>
      <c r="AR450" s="1"/>
      <c r="AS450" s="1"/>
      <c r="AT450" s="1"/>
      <c r="AU450" s="1"/>
      <c r="AV450" s="1"/>
      <c r="AW450" s="1"/>
      <c r="AX450" s="1"/>
      <c r="AY450" s="1"/>
    </row>
    <row r="451" spans="25:51" ht="15.75" customHeight="1" x14ac:dyDescent="0.25">
      <c r="Y451" s="1"/>
      <c r="AR451" s="1"/>
      <c r="AS451" s="1"/>
      <c r="AT451" s="1"/>
      <c r="AU451" s="1"/>
      <c r="AV451" s="1"/>
      <c r="AW451" s="1"/>
      <c r="AX451" s="1"/>
      <c r="AY451" s="1"/>
    </row>
    <row r="452" spans="25:51" ht="15.75" customHeight="1" x14ac:dyDescent="0.25">
      <c r="Y452" s="1"/>
      <c r="AR452" s="1"/>
      <c r="AS452" s="1"/>
      <c r="AT452" s="1"/>
      <c r="AU452" s="1"/>
      <c r="AV452" s="1"/>
      <c r="AW452" s="1"/>
      <c r="AX452" s="1"/>
      <c r="AY452" s="1"/>
    </row>
    <row r="453" spans="25:51" ht="15.75" customHeight="1" x14ac:dyDescent="0.25">
      <c r="Y453" s="1"/>
      <c r="AR453" s="1"/>
      <c r="AS453" s="1"/>
      <c r="AT453" s="1"/>
      <c r="AU453" s="1"/>
      <c r="AV453" s="1"/>
      <c r="AW453" s="1"/>
      <c r="AX453" s="1"/>
      <c r="AY453" s="1"/>
    </row>
    <row r="454" spans="25:51" ht="15.75" customHeight="1" x14ac:dyDescent="0.25">
      <c r="Y454" s="1"/>
      <c r="AR454" s="1"/>
      <c r="AS454" s="1"/>
      <c r="AT454" s="1"/>
      <c r="AU454" s="1"/>
      <c r="AV454" s="1"/>
      <c r="AW454" s="1"/>
      <c r="AX454" s="1"/>
      <c r="AY454" s="1"/>
    </row>
    <row r="455" spans="25:51" ht="15.75" customHeight="1" x14ac:dyDescent="0.25">
      <c r="Y455" s="1"/>
      <c r="AR455" s="1"/>
      <c r="AS455" s="1"/>
      <c r="AT455" s="1"/>
      <c r="AU455" s="1"/>
      <c r="AV455" s="1"/>
      <c r="AW455" s="1"/>
      <c r="AX455" s="1"/>
      <c r="AY455" s="1"/>
    </row>
    <row r="456" spans="25:51" ht="15.75" customHeight="1" x14ac:dyDescent="0.25">
      <c r="Y456" s="1"/>
      <c r="AR456" s="1"/>
      <c r="AS456" s="1"/>
      <c r="AT456" s="1"/>
      <c r="AU456" s="1"/>
      <c r="AV456" s="1"/>
      <c r="AW456" s="1"/>
      <c r="AX456" s="1"/>
      <c r="AY456" s="1"/>
    </row>
    <row r="457" spans="25:51" ht="15.75" customHeight="1" x14ac:dyDescent="0.25">
      <c r="Y457" s="1"/>
      <c r="AR457" s="1"/>
      <c r="AS457" s="1"/>
      <c r="AT457" s="1"/>
      <c r="AU457" s="1"/>
      <c r="AV457" s="1"/>
      <c r="AW457" s="1"/>
      <c r="AX457" s="1"/>
      <c r="AY457" s="1"/>
    </row>
    <row r="458" spans="25:51" ht="15.75" customHeight="1" x14ac:dyDescent="0.25">
      <c r="Y458" s="1"/>
      <c r="AR458" s="1"/>
      <c r="AS458" s="1"/>
      <c r="AT458" s="1"/>
      <c r="AU458" s="1"/>
      <c r="AV458" s="1"/>
      <c r="AW458" s="1"/>
      <c r="AX458" s="1"/>
      <c r="AY458" s="1"/>
    </row>
    <row r="459" spans="25:51" ht="15.75" customHeight="1" x14ac:dyDescent="0.25">
      <c r="Y459" s="1"/>
      <c r="AR459" s="1"/>
      <c r="AS459" s="1"/>
      <c r="AT459" s="1"/>
      <c r="AU459" s="1"/>
      <c r="AV459" s="1"/>
      <c r="AW459" s="1"/>
      <c r="AX459" s="1"/>
      <c r="AY459" s="1"/>
    </row>
    <row r="460" spans="25:51" ht="15.75" customHeight="1" x14ac:dyDescent="0.25">
      <c r="Y460" s="1"/>
      <c r="AR460" s="1"/>
      <c r="AS460" s="1"/>
      <c r="AT460" s="1"/>
      <c r="AU460" s="1"/>
      <c r="AV460" s="1"/>
      <c r="AW460" s="1"/>
      <c r="AX460" s="1"/>
      <c r="AY460" s="1"/>
    </row>
    <row r="461" spans="25:51" ht="15.75" customHeight="1" x14ac:dyDescent="0.25">
      <c r="Y461" s="1"/>
      <c r="AR461" s="1"/>
      <c r="AS461" s="1"/>
      <c r="AT461" s="1"/>
      <c r="AU461" s="1"/>
      <c r="AV461" s="1"/>
      <c r="AW461" s="1"/>
      <c r="AX461" s="1"/>
      <c r="AY461" s="1"/>
    </row>
    <row r="462" spans="25:51" ht="15.75" customHeight="1" x14ac:dyDescent="0.25">
      <c r="Y462" s="1"/>
      <c r="AR462" s="1"/>
      <c r="AS462" s="1"/>
      <c r="AT462" s="1"/>
      <c r="AU462" s="1"/>
      <c r="AV462" s="1"/>
      <c r="AW462" s="1"/>
      <c r="AX462" s="1"/>
      <c r="AY462" s="1"/>
    </row>
    <row r="463" spans="25:51" ht="15.75" customHeight="1" x14ac:dyDescent="0.25">
      <c r="Y463" s="1"/>
      <c r="AR463" s="1"/>
      <c r="AS463" s="1"/>
      <c r="AT463" s="1"/>
      <c r="AU463" s="1"/>
      <c r="AV463" s="1"/>
      <c r="AW463" s="1"/>
      <c r="AX463" s="1"/>
      <c r="AY463" s="1"/>
    </row>
    <row r="464" spans="25:51" ht="15.75" customHeight="1" x14ac:dyDescent="0.25">
      <c r="Y464" s="1"/>
      <c r="AR464" s="1"/>
      <c r="AS464" s="1"/>
      <c r="AT464" s="1"/>
      <c r="AU464" s="1"/>
      <c r="AV464" s="1"/>
      <c r="AW464" s="1"/>
      <c r="AX464" s="1"/>
      <c r="AY464" s="1"/>
    </row>
    <row r="465" spans="25:51" ht="15.75" customHeight="1" x14ac:dyDescent="0.25">
      <c r="Y465" s="1"/>
      <c r="AR465" s="1"/>
      <c r="AS465" s="1"/>
      <c r="AT465" s="1"/>
      <c r="AU465" s="1"/>
      <c r="AV465" s="1"/>
      <c r="AW465" s="1"/>
      <c r="AX465" s="1"/>
      <c r="AY465" s="1"/>
    </row>
    <row r="466" spans="25:51" ht="15.75" customHeight="1" x14ac:dyDescent="0.25">
      <c r="Y466" s="1"/>
      <c r="AR466" s="1"/>
      <c r="AS466" s="1"/>
      <c r="AT466" s="1"/>
      <c r="AU466" s="1"/>
      <c r="AV466" s="1"/>
      <c r="AW466" s="1"/>
      <c r="AX466" s="1"/>
      <c r="AY466" s="1"/>
    </row>
    <row r="467" spans="25:51" ht="15.75" customHeight="1" x14ac:dyDescent="0.25">
      <c r="Y467" s="1"/>
      <c r="AR467" s="1"/>
      <c r="AS467" s="1"/>
      <c r="AT467" s="1"/>
      <c r="AU467" s="1"/>
      <c r="AV467" s="1"/>
      <c r="AW467" s="1"/>
      <c r="AX467" s="1"/>
      <c r="AY467" s="1"/>
    </row>
    <row r="468" spans="25:51" ht="15.75" customHeight="1" x14ac:dyDescent="0.25">
      <c r="Y468" s="1"/>
      <c r="AR468" s="1"/>
      <c r="AS468" s="1"/>
      <c r="AT468" s="1"/>
      <c r="AU468" s="1"/>
      <c r="AV468" s="1"/>
      <c r="AW468" s="1"/>
      <c r="AX468" s="1"/>
      <c r="AY468" s="1"/>
    </row>
    <row r="469" spans="25:51" ht="15.75" customHeight="1" x14ac:dyDescent="0.25">
      <c r="Y469" s="1"/>
      <c r="AR469" s="1"/>
      <c r="AS469" s="1"/>
      <c r="AT469" s="1"/>
      <c r="AU469" s="1"/>
      <c r="AV469" s="1"/>
      <c r="AW469" s="1"/>
      <c r="AX469" s="1"/>
      <c r="AY469" s="1"/>
    </row>
    <row r="470" spans="25:51" ht="15.75" customHeight="1" x14ac:dyDescent="0.25">
      <c r="Y470" s="1"/>
      <c r="AR470" s="1"/>
      <c r="AS470" s="1"/>
      <c r="AT470" s="1"/>
      <c r="AU470" s="1"/>
      <c r="AV470" s="1"/>
      <c r="AW470" s="1"/>
      <c r="AX470" s="1"/>
      <c r="AY470" s="1"/>
    </row>
    <row r="471" spans="25:51" ht="15.75" customHeight="1" x14ac:dyDescent="0.25">
      <c r="Y471" s="1"/>
      <c r="AR471" s="1"/>
      <c r="AS471" s="1"/>
      <c r="AT471" s="1"/>
      <c r="AU471" s="1"/>
      <c r="AV471" s="1"/>
      <c r="AW471" s="1"/>
      <c r="AX471" s="1"/>
      <c r="AY471" s="1"/>
    </row>
    <row r="472" spans="25:51" ht="15.75" customHeight="1" x14ac:dyDescent="0.25">
      <c r="Y472" s="1"/>
      <c r="AR472" s="1"/>
      <c r="AS472" s="1"/>
      <c r="AT472" s="1"/>
      <c r="AU472" s="1"/>
      <c r="AV472" s="1"/>
      <c r="AW472" s="1"/>
      <c r="AX472" s="1"/>
      <c r="AY472" s="1"/>
    </row>
    <row r="473" spans="25:51" ht="15.75" customHeight="1" x14ac:dyDescent="0.25">
      <c r="Y473" s="1"/>
      <c r="AR473" s="1"/>
      <c r="AS473" s="1"/>
      <c r="AT473" s="1"/>
      <c r="AU473" s="1"/>
      <c r="AV473" s="1"/>
      <c r="AW473" s="1"/>
      <c r="AX473" s="1"/>
      <c r="AY473" s="1"/>
    </row>
    <row r="474" spans="25:51" ht="15.75" customHeight="1" x14ac:dyDescent="0.25">
      <c r="Y474" s="1"/>
      <c r="AR474" s="1"/>
      <c r="AS474" s="1"/>
      <c r="AT474" s="1"/>
      <c r="AU474" s="1"/>
      <c r="AV474" s="1"/>
      <c r="AW474" s="1"/>
      <c r="AX474" s="1"/>
      <c r="AY474" s="1"/>
    </row>
    <row r="475" spans="25:51" ht="15.75" customHeight="1" x14ac:dyDescent="0.25">
      <c r="Y475" s="1"/>
      <c r="AR475" s="1"/>
      <c r="AS475" s="1"/>
      <c r="AT475" s="1"/>
      <c r="AU475" s="1"/>
      <c r="AV475" s="1"/>
      <c r="AW475" s="1"/>
      <c r="AX475" s="1"/>
      <c r="AY475" s="1"/>
    </row>
    <row r="476" spans="25:51" ht="15.75" customHeight="1" x14ac:dyDescent="0.25">
      <c r="Y476" s="1"/>
      <c r="AR476" s="1"/>
      <c r="AS476" s="1"/>
      <c r="AT476" s="1"/>
      <c r="AU476" s="1"/>
      <c r="AV476" s="1"/>
      <c r="AW476" s="1"/>
      <c r="AX476" s="1"/>
      <c r="AY476" s="1"/>
    </row>
    <row r="477" spans="25:51" ht="15.75" customHeight="1" x14ac:dyDescent="0.25">
      <c r="Y477" s="1"/>
      <c r="AR477" s="1"/>
      <c r="AS477" s="1"/>
      <c r="AT477" s="1"/>
      <c r="AU477" s="1"/>
      <c r="AV477" s="1"/>
      <c r="AW477" s="1"/>
      <c r="AX477" s="1"/>
      <c r="AY477" s="1"/>
    </row>
    <row r="478" spans="25:51" ht="15.75" customHeight="1" x14ac:dyDescent="0.25">
      <c r="Y478" s="1"/>
      <c r="AR478" s="1"/>
      <c r="AS478" s="1"/>
      <c r="AT478" s="1"/>
      <c r="AU478" s="1"/>
      <c r="AV478" s="1"/>
      <c r="AW478" s="1"/>
      <c r="AX478" s="1"/>
      <c r="AY478" s="1"/>
    </row>
    <row r="479" spans="25:51" ht="15.75" customHeight="1" x14ac:dyDescent="0.25">
      <c r="Y479" s="1"/>
      <c r="AR479" s="1"/>
      <c r="AS479" s="1"/>
      <c r="AT479" s="1"/>
      <c r="AU479" s="1"/>
      <c r="AV479" s="1"/>
      <c r="AW479" s="1"/>
      <c r="AX479" s="1"/>
      <c r="AY479" s="1"/>
    </row>
    <row r="480" spans="25:51" ht="15.75" customHeight="1" x14ac:dyDescent="0.25">
      <c r="Y480" s="1"/>
      <c r="AR480" s="1"/>
      <c r="AS480" s="1"/>
      <c r="AT480" s="1"/>
      <c r="AU480" s="1"/>
      <c r="AV480" s="1"/>
      <c r="AW480" s="1"/>
      <c r="AX480" s="1"/>
      <c r="AY480" s="1"/>
    </row>
    <row r="481" spans="25:51" ht="15.75" customHeight="1" x14ac:dyDescent="0.25">
      <c r="Y481" s="1"/>
      <c r="AR481" s="1"/>
      <c r="AS481" s="1"/>
      <c r="AT481" s="1"/>
      <c r="AU481" s="1"/>
      <c r="AV481" s="1"/>
      <c r="AW481" s="1"/>
      <c r="AX481" s="1"/>
      <c r="AY481" s="1"/>
    </row>
    <row r="482" spans="25:51" ht="15.75" customHeight="1" x14ac:dyDescent="0.25">
      <c r="Y482" s="1"/>
      <c r="AR482" s="1"/>
      <c r="AS482" s="1"/>
      <c r="AT482" s="1"/>
      <c r="AU482" s="1"/>
      <c r="AV482" s="1"/>
      <c r="AW482" s="1"/>
      <c r="AX482" s="1"/>
      <c r="AY482" s="1"/>
    </row>
    <row r="483" spans="25:51" ht="15.75" customHeight="1" x14ac:dyDescent="0.25">
      <c r="Y483" s="1"/>
      <c r="AR483" s="1"/>
      <c r="AS483" s="1"/>
      <c r="AT483" s="1"/>
      <c r="AU483" s="1"/>
      <c r="AV483" s="1"/>
      <c r="AW483" s="1"/>
      <c r="AX483" s="1"/>
      <c r="AY483" s="1"/>
    </row>
    <row r="484" spans="25:51" ht="15.75" customHeight="1" x14ac:dyDescent="0.25">
      <c r="Y484" s="1"/>
      <c r="AR484" s="1"/>
      <c r="AS484" s="1"/>
      <c r="AT484" s="1"/>
      <c r="AU484" s="1"/>
      <c r="AV484" s="1"/>
      <c r="AW484" s="1"/>
      <c r="AX484" s="1"/>
      <c r="AY484" s="1"/>
    </row>
    <row r="485" spans="25:51" ht="15.75" customHeight="1" x14ac:dyDescent="0.25">
      <c r="Y485" s="1"/>
      <c r="AR485" s="1"/>
      <c r="AS485" s="1"/>
      <c r="AT485" s="1"/>
      <c r="AU485" s="1"/>
      <c r="AV485" s="1"/>
      <c r="AW485" s="1"/>
      <c r="AX485" s="1"/>
      <c r="AY485" s="1"/>
    </row>
    <row r="486" spans="25:51" ht="15.75" customHeight="1" x14ac:dyDescent="0.25">
      <c r="Y486" s="1"/>
      <c r="AR486" s="1"/>
      <c r="AS486" s="1"/>
      <c r="AT486" s="1"/>
      <c r="AU486" s="1"/>
      <c r="AV486" s="1"/>
      <c r="AW486" s="1"/>
      <c r="AX486" s="1"/>
      <c r="AY486" s="1"/>
    </row>
    <row r="487" spans="25:51" ht="15.75" customHeight="1" x14ac:dyDescent="0.25">
      <c r="Y487" s="1"/>
      <c r="AR487" s="1"/>
      <c r="AS487" s="1"/>
      <c r="AT487" s="1"/>
      <c r="AU487" s="1"/>
      <c r="AV487" s="1"/>
      <c r="AW487" s="1"/>
      <c r="AX487" s="1"/>
      <c r="AY487" s="1"/>
    </row>
    <row r="488" spans="25:51" ht="15.75" customHeight="1" x14ac:dyDescent="0.25">
      <c r="Y488" s="1"/>
      <c r="AR488" s="1"/>
      <c r="AS488" s="1"/>
      <c r="AT488" s="1"/>
      <c r="AU488" s="1"/>
      <c r="AV488" s="1"/>
      <c r="AW488" s="1"/>
      <c r="AX488" s="1"/>
      <c r="AY488" s="1"/>
    </row>
    <row r="489" spans="25:51" ht="15.75" customHeight="1" x14ac:dyDescent="0.25">
      <c r="Y489" s="1"/>
      <c r="AR489" s="1"/>
      <c r="AS489" s="1"/>
      <c r="AT489" s="1"/>
      <c r="AU489" s="1"/>
      <c r="AV489" s="1"/>
      <c r="AW489" s="1"/>
      <c r="AX489" s="1"/>
      <c r="AY489" s="1"/>
    </row>
    <row r="490" spans="25:51" ht="15.75" customHeight="1" x14ac:dyDescent="0.25">
      <c r="Y490" s="1"/>
      <c r="AR490" s="1"/>
      <c r="AS490" s="1"/>
      <c r="AT490" s="1"/>
      <c r="AU490" s="1"/>
      <c r="AV490" s="1"/>
      <c r="AW490" s="1"/>
      <c r="AX490" s="1"/>
      <c r="AY490" s="1"/>
    </row>
    <row r="491" spans="25:51" ht="15.75" customHeight="1" x14ac:dyDescent="0.25">
      <c r="Y491" s="1"/>
      <c r="AR491" s="1"/>
      <c r="AS491" s="1"/>
      <c r="AT491" s="1"/>
      <c r="AU491" s="1"/>
      <c r="AV491" s="1"/>
      <c r="AW491" s="1"/>
      <c r="AX491" s="1"/>
      <c r="AY491" s="1"/>
    </row>
    <row r="492" spans="25:51" ht="15.75" customHeight="1" x14ac:dyDescent="0.25">
      <c r="Y492" s="1"/>
      <c r="AR492" s="1"/>
      <c r="AS492" s="1"/>
      <c r="AT492" s="1"/>
      <c r="AU492" s="1"/>
      <c r="AV492" s="1"/>
      <c r="AW492" s="1"/>
      <c r="AX492" s="1"/>
      <c r="AY492" s="1"/>
    </row>
    <row r="493" spans="25:51" ht="15.75" customHeight="1" x14ac:dyDescent="0.25">
      <c r="Y493" s="1"/>
      <c r="AR493" s="1"/>
      <c r="AS493" s="1"/>
      <c r="AT493" s="1"/>
      <c r="AU493" s="1"/>
      <c r="AV493" s="1"/>
      <c r="AW493" s="1"/>
      <c r="AX493" s="1"/>
      <c r="AY493" s="1"/>
    </row>
    <row r="494" spans="25:51" ht="15.75" customHeight="1" x14ac:dyDescent="0.25">
      <c r="Y494" s="1"/>
      <c r="AR494" s="1"/>
      <c r="AS494" s="1"/>
      <c r="AT494" s="1"/>
      <c r="AU494" s="1"/>
      <c r="AV494" s="1"/>
      <c r="AW494" s="1"/>
      <c r="AX494" s="1"/>
      <c r="AY494" s="1"/>
    </row>
    <row r="495" spans="25:51" ht="15.75" customHeight="1" x14ac:dyDescent="0.25">
      <c r="Y495" s="1"/>
      <c r="AR495" s="1"/>
      <c r="AS495" s="1"/>
      <c r="AT495" s="1"/>
      <c r="AU495" s="1"/>
      <c r="AV495" s="1"/>
      <c r="AW495" s="1"/>
      <c r="AX495" s="1"/>
      <c r="AY495" s="1"/>
    </row>
    <row r="496" spans="25:51" ht="15.75" customHeight="1" x14ac:dyDescent="0.25">
      <c r="Y496" s="1"/>
      <c r="AR496" s="1"/>
      <c r="AS496" s="1"/>
      <c r="AT496" s="1"/>
      <c r="AU496" s="1"/>
      <c r="AV496" s="1"/>
      <c r="AW496" s="1"/>
      <c r="AX496" s="1"/>
      <c r="AY496" s="1"/>
    </row>
    <row r="497" spans="25:51" ht="15.75" customHeight="1" x14ac:dyDescent="0.25">
      <c r="Y497" s="1"/>
      <c r="AR497" s="1"/>
      <c r="AS497" s="1"/>
      <c r="AT497" s="1"/>
      <c r="AU497" s="1"/>
      <c r="AV497" s="1"/>
      <c r="AW497" s="1"/>
      <c r="AX497" s="1"/>
      <c r="AY497" s="1"/>
    </row>
    <row r="498" spans="25:51" ht="15.75" customHeight="1" x14ac:dyDescent="0.25">
      <c r="Y498" s="1"/>
      <c r="AR498" s="1"/>
      <c r="AS498" s="1"/>
      <c r="AT498" s="1"/>
      <c r="AU498" s="1"/>
      <c r="AV498" s="1"/>
      <c r="AW498" s="1"/>
      <c r="AX498" s="1"/>
      <c r="AY498" s="1"/>
    </row>
    <row r="499" spans="25:51" ht="15.75" customHeight="1" x14ac:dyDescent="0.25">
      <c r="Y499" s="1"/>
      <c r="AR499" s="1"/>
      <c r="AS499" s="1"/>
      <c r="AT499" s="1"/>
      <c r="AU499" s="1"/>
      <c r="AV499" s="1"/>
      <c r="AW499" s="1"/>
      <c r="AX499" s="1"/>
      <c r="AY499" s="1"/>
    </row>
    <row r="500" spans="25:51" ht="15.75" customHeight="1" x14ac:dyDescent="0.25">
      <c r="Y500" s="1"/>
      <c r="AR500" s="1"/>
      <c r="AS500" s="1"/>
      <c r="AT500" s="1"/>
      <c r="AU500" s="1"/>
      <c r="AV500" s="1"/>
      <c r="AW500" s="1"/>
      <c r="AX500" s="1"/>
      <c r="AY500" s="1"/>
    </row>
    <row r="501" spans="25:51" ht="15.75" customHeight="1" x14ac:dyDescent="0.25">
      <c r="Y501" s="1"/>
      <c r="AR501" s="1"/>
      <c r="AS501" s="1"/>
      <c r="AT501" s="1"/>
      <c r="AU501" s="1"/>
      <c r="AV501" s="1"/>
      <c r="AW501" s="1"/>
      <c r="AX501" s="1"/>
      <c r="AY501" s="1"/>
    </row>
    <row r="502" spans="25:51" ht="15.75" customHeight="1" x14ac:dyDescent="0.25">
      <c r="Y502" s="1"/>
      <c r="AR502" s="1"/>
      <c r="AS502" s="1"/>
      <c r="AT502" s="1"/>
      <c r="AU502" s="1"/>
      <c r="AV502" s="1"/>
      <c r="AW502" s="1"/>
      <c r="AX502" s="1"/>
      <c r="AY502" s="1"/>
    </row>
    <row r="503" spans="25:51" ht="15.75" customHeight="1" x14ac:dyDescent="0.25">
      <c r="Y503" s="1"/>
      <c r="AR503" s="1"/>
      <c r="AS503" s="1"/>
      <c r="AT503" s="1"/>
      <c r="AU503" s="1"/>
      <c r="AV503" s="1"/>
      <c r="AW503" s="1"/>
      <c r="AX503" s="1"/>
      <c r="AY503" s="1"/>
    </row>
    <row r="504" spans="25:51" ht="15.75" customHeight="1" x14ac:dyDescent="0.25">
      <c r="Y504" s="1"/>
      <c r="AR504" s="1"/>
      <c r="AS504" s="1"/>
      <c r="AT504" s="1"/>
      <c r="AU504" s="1"/>
      <c r="AV504" s="1"/>
      <c r="AW504" s="1"/>
      <c r="AX504" s="1"/>
      <c r="AY504" s="1"/>
    </row>
    <row r="505" spans="25:51" ht="15.75" customHeight="1" x14ac:dyDescent="0.25">
      <c r="Y505" s="1"/>
      <c r="AR505" s="1"/>
      <c r="AS505" s="1"/>
      <c r="AT505" s="1"/>
      <c r="AU505" s="1"/>
      <c r="AV505" s="1"/>
      <c r="AW505" s="1"/>
      <c r="AX505" s="1"/>
      <c r="AY505" s="1"/>
    </row>
    <row r="506" spans="25:51" ht="15.75" customHeight="1" x14ac:dyDescent="0.25">
      <c r="Y506" s="1"/>
      <c r="AR506" s="1"/>
      <c r="AS506" s="1"/>
      <c r="AT506" s="1"/>
      <c r="AU506" s="1"/>
      <c r="AV506" s="1"/>
      <c r="AW506" s="1"/>
      <c r="AX506" s="1"/>
      <c r="AY506" s="1"/>
    </row>
    <row r="507" spans="25:51" ht="15.75" customHeight="1" x14ac:dyDescent="0.25">
      <c r="Y507" s="1"/>
      <c r="AR507" s="1"/>
      <c r="AS507" s="1"/>
      <c r="AT507" s="1"/>
      <c r="AU507" s="1"/>
      <c r="AV507" s="1"/>
      <c r="AW507" s="1"/>
      <c r="AX507" s="1"/>
      <c r="AY507" s="1"/>
    </row>
    <row r="508" spans="25:51" ht="15.75" customHeight="1" x14ac:dyDescent="0.25">
      <c r="Y508" s="1"/>
      <c r="AR508" s="1"/>
      <c r="AS508" s="1"/>
      <c r="AT508" s="1"/>
      <c r="AU508" s="1"/>
      <c r="AV508" s="1"/>
      <c r="AW508" s="1"/>
      <c r="AX508" s="1"/>
      <c r="AY508" s="1"/>
    </row>
    <row r="509" spans="25:51" ht="15.75" customHeight="1" x14ac:dyDescent="0.25">
      <c r="Y509" s="1"/>
      <c r="AR509" s="1"/>
      <c r="AS509" s="1"/>
      <c r="AT509" s="1"/>
      <c r="AU509" s="1"/>
      <c r="AV509" s="1"/>
      <c r="AW509" s="1"/>
      <c r="AX509" s="1"/>
      <c r="AY509" s="1"/>
    </row>
    <row r="510" spans="25:51" ht="15.75" customHeight="1" x14ac:dyDescent="0.25">
      <c r="Y510" s="1"/>
      <c r="AR510" s="1"/>
      <c r="AS510" s="1"/>
      <c r="AT510" s="1"/>
      <c r="AU510" s="1"/>
      <c r="AV510" s="1"/>
      <c r="AW510" s="1"/>
      <c r="AX510" s="1"/>
      <c r="AY510" s="1"/>
    </row>
    <row r="511" spans="25:51" ht="15.75" customHeight="1" x14ac:dyDescent="0.25">
      <c r="Y511" s="1"/>
      <c r="AR511" s="1"/>
      <c r="AS511" s="1"/>
      <c r="AT511" s="1"/>
      <c r="AU511" s="1"/>
      <c r="AV511" s="1"/>
      <c r="AW511" s="1"/>
      <c r="AX511" s="1"/>
      <c r="AY511" s="1"/>
    </row>
    <row r="512" spans="25:51" ht="15.75" customHeight="1" x14ac:dyDescent="0.25">
      <c r="Y512" s="1"/>
      <c r="AR512" s="1"/>
      <c r="AS512" s="1"/>
      <c r="AT512" s="1"/>
      <c r="AU512" s="1"/>
      <c r="AV512" s="1"/>
      <c r="AW512" s="1"/>
      <c r="AX512" s="1"/>
      <c r="AY512" s="1"/>
    </row>
    <row r="513" spans="25:51" ht="15.75" customHeight="1" x14ac:dyDescent="0.25">
      <c r="Y513" s="1"/>
      <c r="AR513" s="1"/>
      <c r="AS513" s="1"/>
      <c r="AT513" s="1"/>
      <c r="AU513" s="1"/>
      <c r="AV513" s="1"/>
      <c r="AW513" s="1"/>
      <c r="AX513" s="1"/>
      <c r="AY513" s="1"/>
    </row>
    <row r="514" spans="25:51" ht="15.75" customHeight="1" x14ac:dyDescent="0.25">
      <c r="Y514" s="1"/>
      <c r="AR514" s="1"/>
      <c r="AS514" s="1"/>
      <c r="AT514" s="1"/>
      <c r="AU514" s="1"/>
      <c r="AV514" s="1"/>
      <c r="AW514" s="1"/>
      <c r="AX514" s="1"/>
      <c r="AY514" s="1"/>
    </row>
    <row r="515" spans="25:51" ht="15.75" customHeight="1" x14ac:dyDescent="0.25">
      <c r="Y515" s="1"/>
      <c r="AR515" s="1"/>
      <c r="AS515" s="1"/>
      <c r="AT515" s="1"/>
      <c r="AU515" s="1"/>
      <c r="AV515" s="1"/>
      <c r="AW515" s="1"/>
      <c r="AX515" s="1"/>
      <c r="AY515" s="1"/>
    </row>
    <row r="516" spans="25:51" ht="15.75" customHeight="1" x14ac:dyDescent="0.25">
      <c r="Y516" s="1"/>
      <c r="AR516" s="1"/>
      <c r="AS516" s="1"/>
      <c r="AT516" s="1"/>
      <c r="AU516" s="1"/>
      <c r="AV516" s="1"/>
      <c r="AW516" s="1"/>
      <c r="AX516" s="1"/>
      <c r="AY516" s="1"/>
    </row>
    <row r="517" spans="25:51" ht="15.75" customHeight="1" x14ac:dyDescent="0.25">
      <c r="Y517" s="1"/>
      <c r="AR517" s="1"/>
      <c r="AS517" s="1"/>
      <c r="AT517" s="1"/>
      <c r="AU517" s="1"/>
      <c r="AV517" s="1"/>
      <c r="AW517" s="1"/>
      <c r="AX517" s="1"/>
      <c r="AY517" s="1"/>
    </row>
    <row r="518" spans="25:51" ht="15.75" customHeight="1" x14ac:dyDescent="0.25">
      <c r="Y518" s="1"/>
      <c r="AR518" s="1"/>
      <c r="AS518" s="1"/>
      <c r="AT518" s="1"/>
      <c r="AU518" s="1"/>
      <c r="AV518" s="1"/>
      <c r="AW518" s="1"/>
      <c r="AX518" s="1"/>
      <c r="AY518" s="1"/>
    </row>
    <row r="519" spans="25:51" ht="15.75" customHeight="1" x14ac:dyDescent="0.25">
      <c r="Y519" s="1"/>
      <c r="AR519" s="1"/>
      <c r="AS519" s="1"/>
      <c r="AT519" s="1"/>
      <c r="AU519" s="1"/>
      <c r="AV519" s="1"/>
      <c r="AW519" s="1"/>
      <c r="AX519" s="1"/>
      <c r="AY519" s="1"/>
    </row>
    <row r="520" spans="25:51" ht="15.75" customHeight="1" x14ac:dyDescent="0.25">
      <c r="Y520" s="1"/>
      <c r="AR520" s="1"/>
      <c r="AS520" s="1"/>
      <c r="AT520" s="1"/>
      <c r="AU520" s="1"/>
      <c r="AV520" s="1"/>
      <c r="AW520" s="1"/>
      <c r="AX520" s="1"/>
      <c r="AY520" s="1"/>
    </row>
    <row r="521" spans="25:51" ht="15.75" customHeight="1" x14ac:dyDescent="0.25">
      <c r="Y521" s="1"/>
      <c r="AR521" s="1"/>
      <c r="AS521" s="1"/>
      <c r="AT521" s="1"/>
      <c r="AU521" s="1"/>
      <c r="AV521" s="1"/>
      <c r="AW521" s="1"/>
      <c r="AX521" s="1"/>
      <c r="AY521" s="1"/>
    </row>
    <row r="522" spans="25:51" ht="15.75" customHeight="1" x14ac:dyDescent="0.25">
      <c r="Y522" s="1"/>
      <c r="AR522" s="1"/>
      <c r="AS522" s="1"/>
      <c r="AT522" s="1"/>
      <c r="AU522" s="1"/>
      <c r="AV522" s="1"/>
      <c r="AW522" s="1"/>
      <c r="AX522" s="1"/>
      <c r="AY522" s="1"/>
    </row>
    <row r="523" spans="25:51" ht="15.75" customHeight="1" x14ac:dyDescent="0.25">
      <c r="Y523" s="1"/>
      <c r="AR523" s="1"/>
      <c r="AS523" s="1"/>
      <c r="AT523" s="1"/>
      <c r="AU523" s="1"/>
      <c r="AV523" s="1"/>
      <c r="AW523" s="1"/>
      <c r="AX523" s="1"/>
      <c r="AY523" s="1"/>
    </row>
    <row r="524" spans="25:51" ht="15.75" customHeight="1" x14ac:dyDescent="0.25">
      <c r="Y524" s="1"/>
      <c r="AR524" s="1"/>
      <c r="AS524" s="1"/>
      <c r="AT524" s="1"/>
      <c r="AU524" s="1"/>
      <c r="AV524" s="1"/>
      <c r="AW524" s="1"/>
      <c r="AX524" s="1"/>
      <c r="AY524" s="1"/>
    </row>
    <row r="525" spans="25:51" ht="15.75" customHeight="1" x14ac:dyDescent="0.25">
      <c r="Y525" s="1"/>
      <c r="AR525" s="1"/>
      <c r="AS525" s="1"/>
      <c r="AT525" s="1"/>
      <c r="AU525" s="1"/>
      <c r="AV525" s="1"/>
      <c r="AW525" s="1"/>
      <c r="AX525" s="1"/>
      <c r="AY525" s="1"/>
    </row>
    <row r="526" spans="25:51" ht="15.75" customHeight="1" x14ac:dyDescent="0.25">
      <c r="Y526" s="1"/>
      <c r="AR526" s="1"/>
      <c r="AS526" s="1"/>
      <c r="AT526" s="1"/>
      <c r="AU526" s="1"/>
      <c r="AV526" s="1"/>
      <c r="AW526" s="1"/>
      <c r="AX526" s="1"/>
      <c r="AY526" s="1"/>
    </row>
    <row r="527" spans="25:51" ht="15.75" customHeight="1" x14ac:dyDescent="0.25">
      <c r="Y527" s="1"/>
      <c r="AR527" s="1"/>
      <c r="AS527" s="1"/>
      <c r="AT527" s="1"/>
      <c r="AU527" s="1"/>
      <c r="AV527" s="1"/>
      <c r="AW527" s="1"/>
      <c r="AX527" s="1"/>
      <c r="AY527" s="1"/>
    </row>
    <row r="528" spans="25:51" ht="15.75" customHeight="1" x14ac:dyDescent="0.25">
      <c r="Y528" s="1"/>
      <c r="AR528" s="1"/>
      <c r="AS528" s="1"/>
      <c r="AT528" s="1"/>
      <c r="AU528" s="1"/>
      <c r="AV528" s="1"/>
      <c r="AW528" s="1"/>
      <c r="AX528" s="1"/>
      <c r="AY528" s="1"/>
    </row>
    <row r="529" spans="25:51" ht="15.75" customHeight="1" x14ac:dyDescent="0.25">
      <c r="Y529" s="1"/>
      <c r="AR529" s="1"/>
      <c r="AS529" s="1"/>
      <c r="AT529" s="1"/>
      <c r="AU529" s="1"/>
      <c r="AV529" s="1"/>
      <c r="AW529" s="1"/>
      <c r="AX529" s="1"/>
      <c r="AY529" s="1"/>
    </row>
    <row r="530" spans="25:51" ht="15.75" customHeight="1" x14ac:dyDescent="0.25">
      <c r="Y530" s="1"/>
      <c r="AR530" s="1"/>
      <c r="AS530" s="1"/>
      <c r="AT530" s="1"/>
      <c r="AU530" s="1"/>
      <c r="AV530" s="1"/>
      <c r="AW530" s="1"/>
      <c r="AX530" s="1"/>
      <c r="AY530" s="1"/>
    </row>
    <row r="531" spans="25:51" ht="15.75" customHeight="1" x14ac:dyDescent="0.25">
      <c r="Y531" s="1"/>
      <c r="AR531" s="1"/>
      <c r="AS531" s="1"/>
      <c r="AT531" s="1"/>
      <c r="AU531" s="1"/>
      <c r="AV531" s="1"/>
      <c r="AW531" s="1"/>
      <c r="AX531" s="1"/>
      <c r="AY531" s="1"/>
    </row>
    <row r="532" spans="25:51" ht="15.75" customHeight="1" x14ac:dyDescent="0.25">
      <c r="Y532" s="1"/>
      <c r="AR532" s="1"/>
      <c r="AS532" s="1"/>
      <c r="AT532" s="1"/>
      <c r="AU532" s="1"/>
      <c r="AV532" s="1"/>
      <c r="AW532" s="1"/>
      <c r="AX532" s="1"/>
      <c r="AY532" s="1"/>
    </row>
    <row r="533" spans="25:51" ht="15.75" customHeight="1" x14ac:dyDescent="0.25">
      <c r="Y533" s="1"/>
      <c r="AR533" s="1"/>
      <c r="AS533" s="1"/>
      <c r="AT533" s="1"/>
      <c r="AU533" s="1"/>
      <c r="AV533" s="1"/>
      <c r="AW533" s="1"/>
      <c r="AX533" s="1"/>
      <c r="AY533" s="1"/>
    </row>
    <row r="534" spans="25:51" ht="15.75" customHeight="1" x14ac:dyDescent="0.25">
      <c r="Y534" s="1"/>
      <c r="AR534" s="1"/>
      <c r="AS534" s="1"/>
      <c r="AT534" s="1"/>
      <c r="AU534" s="1"/>
      <c r="AV534" s="1"/>
      <c r="AW534" s="1"/>
      <c r="AX534" s="1"/>
      <c r="AY534" s="1"/>
    </row>
    <row r="535" spans="25:51" ht="15.75" customHeight="1" x14ac:dyDescent="0.25">
      <c r="Y535" s="1"/>
      <c r="AR535" s="1"/>
      <c r="AS535" s="1"/>
      <c r="AT535" s="1"/>
      <c r="AU535" s="1"/>
      <c r="AV535" s="1"/>
      <c r="AW535" s="1"/>
      <c r="AX535" s="1"/>
      <c r="AY535" s="1"/>
    </row>
    <row r="536" spans="25:51" ht="15.75" customHeight="1" x14ac:dyDescent="0.25">
      <c r="Y536" s="1"/>
      <c r="AR536" s="1"/>
      <c r="AS536" s="1"/>
      <c r="AT536" s="1"/>
      <c r="AU536" s="1"/>
      <c r="AV536" s="1"/>
      <c r="AW536" s="1"/>
      <c r="AX536" s="1"/>
      <c r="AY536" s="1"/>
    </row>
    <row r="537" spans="25:51" ht="15.75" customHeight="1" x14ac:dyDescent="0.25">
      <c r="Y537" s="1"/>
      <c r="AR537" s="1"/>
      <c r="AS537" s="1"/>
      <c r="AT537" s="1"/>
      <c r="AU537" s="1"/>
      <c r="AV537" s="1"/>
      <c r="AW537" s="1"/>
      <c r="AX537" s="1"/>
      <c r="AY537" s="1"/>
    </row>
    <row r="538" spans="25:51" ht="15.75" customHeight="1" x14ac:dyDescent="0.25">
      <c r="Y538" s="1"/>
      <c r="AR538" s="1"/>
      <c r="AS538" s="1"/>
      <c r="AT538" s="1"/>
      <c r="AU538" s="1"/>
      <c r="AV538" s="1"/>
      <c r="AW538" s="1"/>
      <c r="AX538" s="1"/>
      <c r="AY538" s="1"/>
    </row>
    <row r="539" spans="25:51" ht="15.75" customHeight="1" x14ac:dyDescent="0.25">
      <c r="Y539" s="1"/>
      <c r="AR539" s="1"/>
      <c r="AS539" s="1"/>
      <c r="AT539" s="1"/>
      <c r="AU539" s="1"/>
      <c r="AV539" s="1"/>
      <c r="AW539" s="1"/>
      <c r="AX539" s="1"/>
      <c r="AY539" s="1"/>
    </row>
    <row r="540" spans="25:51" ht="15.75" customHeight="1" x14ac:dyDescent="0.25">
      <c r="Y540" s="1"/>
      <c r="AR540" s="1"/>
      <c r="AS540" s="1"/>
      <c r="AT540" s="1"/>
      <c r="AU540" s="1"/>
      <c r="AV540" s="1"/>
      <c r="AW540" s="1"/>
      <c r="AX540" s="1"/>
      <c r="AY540" s="1"/>
    </row>
    <row r="541" spans="25:51" ht="15.75" customHeight="1" x14ac:dyDescent="0.25">
      <c r="Y541" s="1"/>
      <c r="AR541" s="1"/>
      <c r="AS541" s="1"/>
      <c r="AT541" s="1"/>
      <c r="AU541" s="1"/>
      <c r="AV541" s="1"/>
      <c r="AW541" s="1"/>
      <c r="AX541" s="1"/>
      <c r="AY541" s="1"/>
    </row>
    <row r="542" spans="25:51" ht="15.75" customHeight="1" x14ac:dyDescent="0.25">
      <c r="Y542" s="1"/>
      <c r="AR542" s="1"/>
      <c r="AS542" s="1"/>
      <c r="AT542" s="1"/>
      <c r="AU542" s="1"/>
      <c r="AV542" s="1"/>
      <c r="AW542" s="1"/>
      <c r="AX542" s="1"/>
      <c r="AY542" s="1"/>
    </row>
    <row r="543" spans="25:51" ht="15.75" customHeight="1" x14ac:dyDescent="0.25">
      <c r="Y543" s="1"/>
      <c r="AR543" s="1"/>
      <c r="AS543" s="1"/>
      <c r="AT543" s="1"/>
      <c r="AU543" s="1"/>
      <c r="AV543" s="1"/>
      <c r="AW543" s="1"/>
      <c r="AX543" s="1"/>
      <c r="AY543" s="1"/>
    </row>
    <row r="544" spans="25:51" ht="15.75" customHeight="1" x14ac:dyDescent="0.25">
      <c r="Y544" s="1"/>
      <c r="AR544" s="1"/>
      <c r="AS544" s="1"/>
      <c r="AT544" s="1"/>
      <c r="AU544" s="1"/>
      <c r="AV544" s="1"/>
      <c r="AW544" s="1"/>
      <c r="AX544" s="1"/>
      <c r="AY544" s="1"/>
    </row>
    <row r="545" spans="25:51" ht="15.75" customHeight="1" x14ac:dyDescent="0.25">
      <c r="Y545" s="1"/>
      <c r="AR545" s="1"/>
      <c r="AS545" s="1"/>
      <c r="AT545" s="1"/>
      <c r="AU545" s="1"/>
      <c r="AV545" s="1"/>
      <c r="AW545" s="1"/>
      <c r="AX545" s="1"/>
      <c r="AY545" s="1"/>
    </row>
    <row r="546" spans="25:51" ht="15.75" customHeight="1" x14ac:dyDescent="0.25">
      <c r="Y546" s="1"/>
      <c r="AR546" s="1"/>
      <c r="AS546" s="1"/>
      <c r="AT546" s="1"/>
      <c r="AU546" s="1"/>
      <c r="AV546" s="1"/>
      <c r="AW546" s="1"/>
      <c r="AX546" s="1"/>
      <c r="AY546" s="1"/>
    </row>
    <row r="547" spans="25:51" ht="15.75" customHeight="1" x14ac:dyDescent="0.25">
      <c r="Y547" s="1"/>
      <c r="AR547" s="1"/>
      <c r="AS547" s="1"/>
      <c r="AT547" s="1"/>
      <c r="AU547" s="1"/>
      <c r="AV547" s="1"/>
      <c r="AW547" s="1"/>
      <c r="AX547" s="1"/>
      <c r="AY547" s="1"/>
    </row>
    <row r="548" spans="25:51" ht="15.75" customHeight="1" x14ac:dyDescent="0.25">
      <c r="Y548" s="1"/>
      <c r="AR548" s="1"/>
      <c r="AS548" s="1"/>
      <c r="AT548" s="1"/>
      <c r="AU548" s="1"/>
      <c r="AV548" s="1"/>
      <c r="AW548" s="1"/>
      <c r="AX548" s="1"/>
      <c r="AY548" s="1"/>
    </row>
    <row r="549" spans="25:51" ht="15.75" customHeight="1" x14ac:dyDescent="0.25">
      <c r="Y549" s="1"/>
      <c r="AR549" s="1"/>
      <c r="AS549" s="1"/>
      <c r="AT549" s="1"/>
      <c r="AU549" s="1"/>
      <c r="AV549" s="1"/>
      <c r="AW549" s="1"/>
      <c r="AX549" s="1"/>
      <c r="AY549" s="1"/>
    </row>
    <row r="550" spans="25:51" ht="15.75" customHeight="1" x14ac:dyDescent="0.25">
      <c r="Y550" s="1"/>
      <c r="AR550" s="1"/>
      <c r="AS550" s="1"/>
      <c r="AT550" s="1"/>
      <c r="AU550" s="1"/>
      <c r="AV550" s="1"/>
      <c r="AW550" s="1"/>
      <c r="AX550" s="1"/>
      <c r="AY550" s="1"/>
    </row>
    <row r="551" spans="25:51" ht="15.75" customHeight="1" x14ac:dyDescent="0.25">
      <c r="Y551" s="1"/>
      <c r="AR551" s="1"/>
      <c r="AS551" s="1"/>
      <c r="AT551" s="1"/>
      <c r="AU551" s="1"/>
      <c r="AV551" s="1"/>
      <c r="AW551" s="1"/>
      <c r="AX551" s="1"/>
      <c r="AY551" s="1"/>
    </row>
    <row r="552" spans="25:51" ht="15.75" customHeight="1" x14ac:dyDescent="0.25">
      <c r="Y552" s="1"/>
      <c r="AR552" s="1"/>
      <c r="AS552" s="1"/>
      <c r="AT552" s="1"/>
      <c r="AU552" s="1"/>
      <c r="AV552" s="1"/>
      <c r="AW552" s="1"/>
      <c r="AX552" s="1"/>
      <c r="AY552" s="1"/>
    </row>
    <row r="553" spans="25:51" ht="15.75" customHeight="1" x14ac:dyDescent="0.25">
      <c r="Y553" s="1"/>
      <c r="AR553" s="1"/>
      <c r="AS553" s="1"/>
      <c r="AT553" s="1"/>
      <c r="AU553" s="1"/>
      <c r="AV553" s="1"/>
      <c r="AW553" s="1"/>
      <c r="AX553" s="1"/>
      <c r="AY553" s="1"/>
    </row>
    <row r="554" spans="25:51" ht="15.75" customHeight="1" x14ac:dyDescent="0.25">
      <c r="Y554" s="1"/>
      <c r="AR554" s="1"/>
      <c r="AS554" s="1"/>
      <c r="AT554" s="1"/>
      <c r="AU554" s="1"/>
      <c r="AV554" s="1"/>
      <c r="AW554" s="1"/>
      <c r="AX554" s="1"/>
      <c r="AY554" s="1"/>
    </row>
    <row r="555" spans="25:51" ht="15.75" customHeight="1" x14ac:dyDescent="0.25">
      <c r="Y555" s="1"/>
      <c r="AR555" s="1"/>
      <c r="AS555" s="1"/>
      <c r="AT555" s="1"/>
      <c r="AU555" s="1"/>
      <c r="AV555" s="1"/>
      <c r="AW555" s="1"/>
      <c r="AX555" s="1"/>
      <c r="AY555" s="1"/>
    </row>
    <row r="556" spans="25:51" ht="15.75" customHeight="1" x14ac:dyDescent="0.25">
      <c r="Y556" s="1"/>
      <c r="AR556" s="1"/>
      <c r="AS556" s="1"/>
      <c r="AT556" s="1"/>
      <c r="AU556" s="1"/>
      <c r="AV556" s="1"/>
      <c r="AW556" s="1"/>
      <c r="AX556" s="1"/>
      <c r="AY556" s="1"/>
    </row>
    <row r="557" spans="25:51" ht="15.75" customHeight="1" x14ac:dyDescent="0.25">
      <c r="Y557" s="1"/>
      <c r="AR557" s="1"/>
      <c r="AS557" s="1"/>
      <c r="AT557" s="1"/>
      <c r="AU557" s="1"/>
      <c r="AV557" s="1"/>
      <c r="AW557" s="1"/>
      <c r="AX557" s="1"/>
      <c r="AY557" s="1"/>
    </row>
    <row r="558" spans="25:51" ht="15.75" customHeight="1" x14ac:dyDescent="0.25">
      <c r="Y558" s="1"/>
      <c r="AR558" s="1"/>
      <c r="AS558" s="1"/>
      <c r="AT558" s="1"/>
      <c r="AU558" s="1"/>
      <c r="AV558" s="1"/>
      <c r="AW558" s="1"/>
      <c r="AX558" s="1"/>
      <c r="AY558" s="1"/>
    </row>
    <row r="559" spans="25:51" ht="15.75" customHeight="1" x14ac:dyDescent="0.25">
      <c r="Y559" s="1"/>
      <c r="AR559" s="1"/>
      <c r="AS559" s="1"/>
      <c r="AT559" s="1"/>
      <c r="AU559" s="1"/>
      <c r="AV559" s="1"/>
      <c r="AW559" s="1"/>
      <c r="AX559" s="1"/>
      <c r="AY559" s="1"/>
    </row>
    <row r="560" spans="25:51" ht="15.75" customHeight="1" x14ac:dyDescent="0.25">
      <c r="Y560" s="1"/>
      <c r="AR560" s="1"/>
      <c r="AS560" s="1"/>
      <c r="AT560" s="1"/>
      <c r="AU560" s="1"/>
      <c r="AV560" s="1"/>
      <c r="AW560" s="1"/>
      <c r="AX560" s="1"/>
      <c r="AY560" s="1"/>
    </row>
    <row r="561" spans="25:51" ht="15.75" customHeight="1" x14ac:dyDescent="0.25">
      <c r="Y561" s="1"/>
      <c r="AR561" s="1"/>
      <c r="AS561" s="1"/>
      <c r="AT561" s="1"/>
      <c r="AU561" s="1"/>
      <c r="AV561" s="1"/>
      <c r="AW561" s="1"/>
      <c r="AX561" s="1"/>
      <c r="AY561" s="1"/>
    </row>
    <row r="562" spans="25:51" ht="15.75" customHeight="1" x14ac:dyDescent="0.25">
      <c r="Y562" s="1"/>
      <c r="AR562" s="1"/>
      <c r="AS562" s="1"/>
      <c r="AT562" s="1"/>
      <c r="AU562" s="1"/>
      <c r="AV562" s="1"/>
      <c r="AW562" s="1"/>
      <c r="AX562" s="1"/>
      <c r="AY562" s="1"/>
    </row>
    <row r="563" spans="25:51" ht="15.75" customHeight="1" x14ac:dyDescent="0.25">
      <c r="Y563" s="1"/>
      <c r="AR563" s="1"/>
      <c r="AS563" s="1"/>
      <c r="AT563" s="1"/>
      <c r="AU563" s="1"/>
      <c r="AV563" s="1"/>
      <c r="AW563" s="1"/>
      <c r="AX563" s="1"/>
      <c r="AY563" s="1"/>
    </row>
    <row r="564" spans="25:51" ht="15.75" customHeight="1" x14ac:dyDescent="0.25">
      <c r="Y564" s="1"/>
      <c r="AR564" s="1"/>
      <c r="AS564" s="1"/>
      <c r="AT564" s="1"/>
      <c r="AU564" s="1"/>
      <c r="AV564" s="1"/>
      <c r="AW564" s="1"/>
      <c r="AX564" s="1"/>
      <c r="AY564" s="1"/>
    </row>
    <row r="565" spans="25:51" ht="15.75" customHeight="1" x14ac:dyDescent="0.25">
      <c r="Y565" s="1"/>
      <c r="AR565" s="1"/>
      <c r="AS565" s="1"/>
      <c r="AT565" s="1"/>
      <c r="AU565" s="1"/>
      <c r="AV565" s="1"/>
      <c r="AW565" s="1"/>
      <c r="AX565" s="1"/>
      <c r="AY565" s="1"/>
    </row>
    <row r="566" spans="25:51" ht="15.75" customHeight="1" x14ac:dyDescent="0.25">
      <c r="Y566" s="1"/>
      <c r="AR566" s="1"/>
      <c r="AS566" s="1"/>
      <c r="AT566" s="1"/>
      <c r="AU566" s="1"/>
      <c r="AV566" s="1"/>
      <c r="AW566" s="1"/>
      <c r="AX566" s="1"/>
      <c r="AY566" s="1"/>
    </row>
    <row r="567" spans="25:51" ht="15.75" customHeight="1" x14ac:dyDescent="0.25">
      <c r="Y567" s="1"/>
      <c r="AR567" s="1"/>
      <c r="AS567" s="1"/>
      <c r="AT567" s="1"/>
      <c r="AU567" s="1"/>
      <c r="AV567" s="1"/>
      <c r="AW567" s="1"/>
      <c r="AX567" s="1"/>
      <c r="AY567" s="1"/>
    </row>
    <row r="568" spans="25:51" ht="15.75" customHeight="1" x14ac:dyDescent="0.25">
      <c r="Y568" s="1"/>
      <c r="AR568" s="1"/>
      <c r="AS568" s="1"/>
      <c r="AT568" s="1"/>
      <c r="AU568" s="1"/>
      <c r="AV568" s="1"/>
      <c r="AW568" s="1"/>
      <c r="AX568" s="1"/>
      <c r="AY568" s="1"/>
    </row>
    <row r="569" spans="25:51" ht="15.75" customHeight="1" x14ac:dyDescent="0.25">
      <c r="Y569" s="1"/>
      <c r="AR569" s="1"/>
      <c r="AS569" s="1"/>
      <c r="AT569" s="1"/>
      <c r="AU569" s="1"/>
      <c r="AV569" s="1"/>
      <c r="AW569" s="1"/>
      <c r="AX569" s="1"/>
      <c r="AY569" s="1"/>
    </row>
    <row r="570" spans="25:51" ht="15.75" customHeight="1" x14ac:dyDescent="0.25">
      <c r="Y570" s="1"/>
      <c r="AR570" s="1"/>
      <c r="AS570" s="1"/>
      <c r="AT570" s="1"/>
      <c r="AU570" s="1"/>
      <c r="AV570" s="1"/>
      <c r="AW570" s="1"/>
      <c r="AX570" s="1"/>
      <c r="AY570" s="1"/>
    </row>
    <row r="571" spans="25:51" ht="15.75" customHeight="1" x14ac:dyDescent="0.25">
      <c r="Y571" s="1"/>
      <c r="AR571" s="1"/>
      <c r="AS571" s="1"/>
      <c r="AT571" s="1"/>
      <c r="AU571" s="1"/>
      <c r="AV571" s="1"/>
      <c r="AW571" s="1"/>
      <c r="AX571" s="1"/>
      <c r="AY571" s="1"/>
    </row>
    <row r="572" spans="25:51" ht="15.75" customHeight="1" x14ac:dyDescent="0.25">
      <c r="Y572" s="1"/>
      <c r="AR572" s="1"/>
      <c r="AS572" s="1"/>
      <c r="AT572" s="1"/>
      <c r="AU572" s="1"/>
      <c r="AV572" s="1"/>
      <c r="AW572" s="1"/>
      <c r="AX572" s="1"/>
      <c r="AY572" s="1"/>
    </row>
    <row r="573" spans="25:51" ht="15.75" customHeight="1" x14ac:dyDescent="0.25">
      <c r="Y573" s="1"/>
      <c r="AR573" s="1"/>
      <c r="AS573" s="1"/>
      <c r="AT573" s="1"/>
      <c r="AU573" s="1"/>
      <c r="AV573" s="1"/>
      <c r="AW573" s="1"/>
      <c r="AX573" s="1"/>
      <c r="AY573" s="1"/>
    </row>
    <row r="574" spans="25:51" ht="15.75" customHeight="1" x14ac:dyDescent="0.25">
      <c r="Y574" s="1"/>
      <c r="AR574" s="1"/>
      <c r="AS574" s="1"/>
      <c r="AT574" s="1"/>
      <c r="AU574" s="1"/>
      <c r="AV574" s="1"/>
      <c r="AW574" s="1"/>
      <c r="AX574" s="1"/>
      <c r="AY574" s="1"/>
    </row>
    <row r="575" spans="25:51" ht="15.75" customHeight="1" x14ac:dyDescent="0.25">
      <c r="Y575" s="1"/>
      <c r="AR575" s="1"/>
      <c r="AS575" s="1"/>
      <c r="AT575" s="1"/>
      <c r="AU575" s="1"/>
      <c r="AV575" s="1"/>
      <c r="AW575" s="1"/>
      <c r="AX575" s="1"/>
      <c r="AY575" s="1"/>
    </row>
    <row r="576" spans="25:51" ht="15.75" customHeight="1" x14ac:dyDescent="0.25">
      <c r="Y576" s="1"/>
      <c r="AR576" s="1"/>
      <c r="AS576" s="1"/>
      <c r="AT576" s="1"/>
      <c r="AU576" s="1"/>
      <c r="AV576" s="1"/>
      <c r="AW576" s="1"/>
      <c r="AX576" s="1"/>
      <c r="AY576" s="1"/>
    </row>
    <row r="577" spans="25:51" ht="15.75" customHeight="1" x14ac:dyDescent="0.25">
      <c r="Y577" s="1"/>
      <c r="AR577" s="1"/>
      <c r="AS577" s="1"/>
      <c r="AT577" s="1"/>
      <c r="AU577" s="1"/>
      <c r="AV577" s="1"/>
      <c r="AW577" s="1"/>
      <c r="AX577" s="1"/>
      <c r="AY577" s="1"/>
    </row>
    <row r="578" spans="25:51" ht="15.75" customHeight="1" x14ac:dyDescent="0.25">
      <c r="Y578" s="1"/>
      <c r="AR578" s="1"/>
      <c r="AS578" s="1"/>
      <c r="AT578" s="1"/>
      <c r="AU578" s="1"/>
      <c r="AV578" s="1"/>
      <c r="AW578" s="1"/>
      <c r="AX578" s="1"/>
      <c r="AY578" s="1"/>
    </row>
    <row r="579" spans="25:51" ht="15.75" customHeight="1" x14ac:dyDescent="0.25">
      <c r="Y579" s="1"/>
      <c r="AR579" s="1"/>
      <c r="AS579" s="1"/>
      <c r="AT579" s="1"/>
      <c r="AU579" s="1"/>
      <c r="AV579" s="1"/>
      <c r="AW579" s="1"/>
      <c r="AX579" s="1"/>
      <c r="AY579" s="1"/>
    </row>
    <row r="580" spans="25:51" ht="15.75" customHeight="1" x14ac:dyDescent="0.25">
      <c r="Y580" s="1"/>
      <c r="AR580" s="1"/>
      <c r="AS580" s="1"/>
      <c r="AT580" s="1"/>
      <c r="AU580" s="1"/>
      <c r="AV580" s="1"/>
      <c r="AW580" s="1"/>
      <c r="AX580" s="1"/>
      <c r="AY580" s="1"/>
    </row>
    <row r="581" spans="25:51" ht="15.75" customHeight="1" x14ac:dyDescent="0.25">
      <c r="Y581" s="1"/>
      <c r="AR581" s="1"/>
      <c r="AS581" s="1"/>
      <c r="AT581" s="1"/>
      <c r="AU581" s="1"/>
      <c r="AV581" s="1"/>
      <c r="AW581" s="1"/>
      <c r="AX581" s="1"/>
      <c r="AY581" s="1"/>
    </row>
    <row r="582" spans="25:51" ht="15.75" customHeight="1" x14ac:dyDescent="0.25">
      <c r="Y582" s="1"/>
      <c r="AR582" s="1"/>
      <c r="AS582" s="1"/>
      <c r="AT582" s="1"/>
      <c r="AU582" s="1"/>
      <c r="AV582" s="1"/>
      <c r="AW582" s="1"/>
      <c r="AX582" s="1"/>
      <c r="AY582" s="1"/>
    </row>
    <row r="583" spans="25:51" ht="15.75" customHeight="1" x14ac:dyDescent="0.25">
      <c r="Y583" s="1"/>
      <c r="AR583" s="1"/>
      <c r="AS583" s="1"/>
      <c r="AT583" s="1"/>
      <c r="AU583" s="1"/>
      <c r="AV583" s="1"/>
      <c r="AW583" s="1"/>
      <c r="AX583" s="1"/>
      <c r="AY583" s="1"/>
    </row>
    <row r="584" spans="25:51" ht="15.75" customHeight="1" x14ac:dyDescent="0.25">
      <c r="Y584" s="1"/>
      <c r="AR584" s="1"/>
      <c r="AS584" s="1"/>
      <c r="AT584" s="1"/>
      <c r="AU584" s="1"/>
      <c r="AV584" s="1"/>
      <c r="AW584" s="1"/>
      <c r="AX584" s="1"/>
      <c r="AY584" s="1"/>
    </row>
    <row r="585" spans="25:51" ht="15.75" customHeight="1" x14ac:dyDescent="0.25">
      <c r="Y585" s="1"/>
      <c r="AR585" s="1"/>
      <c r="AS585" s="1"/>
      <c r="AT585" s="1"/>
      <c r="AU585" s="1"/>
      <c r="AV585" s="1"/>
      <c r="AW585" s="1"/>
      <c r="AX585" s="1"/>
      <c r="AY585" s="1"/>
    </row>
    <row r="586" spans="25:51" ht="15.75" customHeight="1" x14ac:dyDescent="0.25">
      <c r="Y586" s="1"/>
      <c r="AR586" s="1"/>
      <c r="AS586" s="1"/>
      <c r="AT586" s="1"/>
      <c r="AU586" s="1"/>
      <c r="AV586" s="1"/>
      <c r="AW586" s="1"/>
      <c r="AX586" s="1"/>
      <c r="AY586" s="1"/>
    </row>
    <row r="587" spans="25:51" ht="15.75" customHeight="1" x14ac:dyDescent="0.25">
      <c r="Y587" s="1"/>
      <c r="AR587" s="1"/>
      <c r="AS587" s="1"/>
      <c r="AT587" s="1"/>
      <c r="AU587" s="1"/>
      <c r="AV587" s="1"/>
      <c r="AW587" s="1"/>
      <c r="AX587" s="1"/>
      <c r="AY587" s="1"/>
    </row>
    <row r="588" spans="25:51" ht="15.75" customHeight="1" x14ac:dyDescent="0.25">
      <c r="Y588" s="1"/>
      <c r="AR588" s="1"/>
      <c r="AS588" s="1"/>
      <c r="AT588" s="1"/>
      <c r="AU588" s="1"/>
      <c r="AV588" s="1"/>
      <c r="AW588" s="1"/>
      <c r="AX588" s="1"/>
      <c r="AY588" s="1"/>
    </row>
    <row r="589" spans="25:51" ht="15.75" customHeight="1" x14ac:dyDescent="0.25">
      <c r="Y589" s="1"/>
      <c r="AR589" s="1"/>
      <c r="AS589" s="1"/>
      <c r="AT589" s="1"/>
      <c r="AU589" s="1"/>
      <c r="AV589" s="1"/>
      <c r="AW589" s="1"/>
      <c r="AX589" s="1"/>
      <c r="AY589" s="1"/>
    </row>
    <row r="590" spans="25:51" ht="15.75" customHeight="1" x14ac:dyDescent="0.25">
      <c r="Y590" s="1"/>
      <c r="AR590" s="1"/>
      <c r="AS590" s="1"/>
      <c r="AT590" s="1"/>
      <c r="AU590" s="1"/>
      <c r="AV590" s="1"/>
      <c r="AW590" s="1"/>
      <c r="AX590" s="1"/>
      <c r="AY590" s="1"/>
    </row>
    <row r="591" spans="25:51" ht="15.75" customHeight="1" x14ac:dyDescent="0.25">
      <c r="Y591" s="1"/>
      <c r="AR591" s="1"/>
      <c r="AS591" s="1"/>
      <c r="AT591" s="1"/>
      <c r="AU591" s="1"/>
      <c r="AV591" s="1"/>
      <c r="AW591" s="1"/>
      <c r="AX591" s="1"/>
      <c r="AY591" s="1"/>
    </row>
    <row r="592" spans="25:51" ht="15.75" customHeight="1" x14ac:dyDescent="0.25">
      <c r="Y592" s="1"/>
      <c r="AR592" s="1"/>
      <c r="AS592" s="1"/>
      <c r="AT592" s="1"/>
      <c r="AU592" s="1"/>
      <c r="AV592" s="1"/>
      <c r="AW592" s="1"/>
      <c r="AX592" s="1"/>
      <c r="AY592" s="1"/>
    </row>
    <row r="593" spans="25:51" ht="15.75" customHeight="1" x14ac:dyDescent="0.25">
      <c r="Y593" s="1"/>
      <c r="AR593" s="1"/>
      <c r="AS593" s="1"/>
      <c r="AT593" s="1"/>
      <c r="AU593" s="1"/>
      <c r="AV593" s="1"/>
      <c r="AW593" s="1"/>
      <c r="AX593" s="1"/>
      <c r="AY593" s="1"/>
    </row>
    <row r="594" spans="25:51" ht="15.75" customHeight="1" x14ac:dyDescent="0.25">
      <c r="Y594" s="1"/>
      <c r="AR594" s="1"/>
      <c r="AS594" s="1"/>
      <c r="AT594" s="1"/>
      <c r="AU594" s="1"/>
      <c r="AV594" s="1"/>
      <c r="AW594" s="1"/>
      <c r="AX594" s="1"/>
      <c r="AY594" s="1"/>
    </row>
    <row r="595" spans="25:51" ht="15.75" customHeight="1" x14ac:dyDescent="0.25">
      <c r="Y595" s="1"/>
      <c r="AR595" s="1"/>
      <c r="AS595" s="1"/>
      <c r="AT595" s="1"/>
      <c r="AU595" s="1"/>
      <c r="AV595" s="1"/>
      <c r="AW595" s="1"/>
      <c r="AX595" s="1"/>
      <c r="AY595" s="1"/>
    </row>
    <row r="596" spans="25:51" ht="15.75" customHeight="1" x14ac:dyDescent="0.25">
      <c r="Y596" s="1"/>
      <c r="AR596" s="1"/>
      <c r="AS596" s="1"/>
      <c r="AT596" s="1"/>
      <c r="AU596" s="1"/>
      <c r="AV596" s="1"/>
      <c r="AW596" s="1"/>
      <c r="AX596" s="1"/>
      <c r="AY596" s="1"/>
    </row>
    <row r="597" spans="25:51" ht="15.75" customHeight="1" x14ac:dyDescent="0.25">
      <c r="Y597" s="1"/>
      <c r="AR597" s="1"/>
      <c r="AS597" s="1"/>
      <c r="AT597" s="1"/>
      <c r="AU597" s="1"/>
      <c r="AV597" s="1"/>
      <c r="AW597" s="1"/>
      <c r="AX597" s="1"/>
      <c r="AY597" s="1"/>
    </row>
    <row r="598" spans="25:51" ht="15.75" customHeight="1" x14ac:dyDescent="0.25">
      <c r="Y598" s="1"/>
      <c r="AR598" s="1"/>
      <c r="AS598" s="1"/>
      <c r="AT598" s="1"/>
      <c r="AU598" s="1"/>
      <c r="AV598" s="1"/>
      <c r="AW598" s="1"/>
      <c r="AX598" s="1"/>
      <c r="AY598" s="1"/>
    </row>
    <row r="599" spans="25:51" ht="15.75" customHeight="1" x14ac:dyDescent="0.25">
      <c r="Y599" s="1"/>
      <c r="AR599" s="1"/>
      <c r="AS599" s="1"/>
      <c r="AT599" s="1"/>
      <c r="AU599" s="1"/>
      <c r="AV599" s="1"/>
      <c r="AW599" s="1"/>
      <c r="AX599" s="1"/>
      <c r="AY599" s="1"/>
    </row>
    <row r="600" spans="25:51" ht="15.75" customHeight="1" x14ac:dyDescent="0.25">
      <c r="Y600" s="1"/>
      <c r="AR600" s="1"/>
      <c r="AS600" s="1"/>
      <c r="AT600" s="1"/>
      <c r="AU600" s="1"/>
      <c r="AV600" s="1"/>
      <c r="AW600" s="1"/>
      <c r="AX600" s="1"/>
      <c r="AY600" s="1"/>
    </row>
    <row r="601" spans="25:51" ht="15.75" customHeight="1" x14ac:dyDescent="0.25">
      <c r="Y601" s="1"/>
      <c r="AR601" s="1"/>
      <c r="AS601" s="1"/>
      <c r="AT601" s="1"/>
      <c r="AU601" s="1"/>
      <c r="AV601" s="1"/>
      <c r="AW601" s="1"/>
      <c r="AX601" s="1"/>
      <c r="AY601" s="1"/>
    </row>
    <row r="602" spans="25:51" ht="15.75" customHeight="1" x14ac:dyDescent="0.25">
      <c r="Y602" s="1"/>
      <c r="AR602" s="1"/>
      <c r="AS602" s="1"/>
      <c r="AT602" s="1"/>
      <c r="AU602" s="1"/>
      <c r="AV602" s="1"/>
      <c r="AW602" s="1"/>
      <c r="AX602" s="1"/>
      <c r="AY602" s="1"/>
    </row>
    <row r="603" spans="25:51" ht="15.75" customHeight="1" x14ac:dyDescent="0.25">
      <c r="Y603" s="1"/>
      <c r="AR603" s="1"/>
      <c r="AS603" s="1"/>
      <c r="AT603" s="1"/>
      <c r="AU603" s="1"/>
      <c r="AV603" s="1"/>
      <c r="AW603" s="1"/>
      <c r="AX603" s="1"/>
      <c r="AY603" s="1"/>
    </row>
    <row r="604" spans="25:51" ht="15.75" customHeight="1" x14ac:dyDescent="0.25">
      <c r="Y604" s="1"/>
      <c r="AR604" s="1"/>
      <c r="AS604" s="1"/>
      <c r="AT604" s="1"/>
      <c r="AU604" s="1"/>
      <c r="AV604" s="1"/>
      <c r="AW604" s="1"/>
      <c r="AX604" s="1"/>
      <c r="AY604" s="1"/>
    </row>
    <row r="605" spans="25:51" ht="15.75" customHeight="1" x14ac:dyDescent="0.25">
      <c r="Y605" s="1"/>
      <c r="AR605" s="1"/>
      <c r="AS605" s="1"/>
      <c r="AT605" s="1"/>
      <c r="AU605" s="1"/>
      <c r="AV605" s="1"/>
      <c r="AW605" s="1"/>
      <c r="AX605" s="1"/>
      <c r="AY605" s="1"/>
    </row>
    <row r="606" spans="25:51" ht="15.75" customHeight="1" x14ac:dyDescent="0.25">
      <c r="Y606" s="1"/>
      <c r="AR606" s="1"/>
      <c r="AS606" s="1"/>
      <c r="AT606" s="1"/>
      <c r="AU606" s="1"/>
      <c r="AV606" s="1"/>
      <c r="AW606" s="1"/>
      <c r="AX606" s="1"/>
      <c r="AY606" s="1"/>
    </row>
    <row r="607" spans="25:51" ht="15.75" customHeight="1" x14ac:dyDescent="0.25">
      <c r="Y607" s="1"/>
      <c r="AR607" s="1"/>
      <c r="AS607" s="1"/>
      <c r="AT607" s="1"/>
      <c r="AU607" s="1"/>
      <c r="AV607" s="1"/>
      <c r="AW607" s="1"/>
      <c r="AX607" s="1"/>
      <c r="AY607" s="1"/>
    </row>
    <row r="608" spans="25:51" ht="15.75" customHeight="1" x14ac:dyDescent="0.25">
      <c r="Y608" s="1"/>
      <c r="AR608" s="1"/>
      <c r="AS608" s="1"/>
      <c r="AT608" s="1"/>
      <c r="AU608" s="1"/>
      <c r="AV608" s="1"/>
      <c r="AW608" s="1"/>
      <c r="AX608" s="1"/>
      <c r="AY608" s="1"/>
    </row>
    <row r="609" spans="25:51" ht="15.75" customHeight="1" x14ac:dyDescent="0.25">
      <c r="Y609" s="1"/>
      <c r="AR609" s="1"/>
      <c r="AS609" s="1"/>
      <c r="AT609" s="1"/>
      <c r="AU609" s="1"/>
      <c r="AV609" s="1"/>
      <c r="AW609" s="1"/>
      <c r="AX609" s="1"/>
      <c r="AY609" s="1"/>
    </row>
    <row r="610" spans="25:51" ht="15.75" customHeight="1" x14ac:dyDescent="0.25">
      <c r="Y610" s="1"/>
      <c r="AR610" s="1"/>
      <c r="AS610" s="1"/>
      <c r="AT610" s="1"/>
      <c r="AU610" s="1"/>
      <c r="AV610" s="1"/>
      <c r="AW610" s="1"/>
      <c r="AX610" s="1"/>
      <c r="AY610" s="1"/>
    </row>
    <row r="611" spans="25:51" ht="15.75" customHeight="1" x14ac:dyDescent="0.25">
      <c r="Y611" s="1"/>
      <c r="AR611" s="1"/>
      <c r="AS611" s="1"/>
      <c r="AT611" s="1"/>
      <c r="AU611" s="1"/>
      <c r="AV611" s="1"/>
      <c r="AW611" s="1"/>
      <c r="AX611" s="1"/>
      <c r="AY611" s="1"/>
    </row>
    <row r="612" spans="25:51" ht="15.75" customHeight="1" x14ac:dyDescent="0.25">
      <c r="Y612" s="1"/>
      <c r="AR612" s="1"/>
      <c r="AS612" s="1"/>
      <c r="AT612" s="1"/>
      <c r="AU612" s="1"/>
      <c r="AV612" s="1"/>
      <c r="AW612" s="1"/>
      <c r="AX612" s="1"/>
      <c r="AY612" s="1"/>
    </row>
    <row r="613" spans="25:51" ht="15.75" customHeight="1" x14ac:dyDescent="0.25">
      <c r="Y613" s="1"/>
      <c r="AR613" s="1"/>
      <c r="AS613" s="1"/>
      <c r="AT613" s="1"/>
      <c r="AU613" s="1"/>
      <c r="AV613" s="1"/>
      <c r="AW613" s="1"/>
      <c r="AX613" s="1"/>
      <c r="AY613" s="1"/>
    </row>
    <row r="614" spans="25:51" ht="15.75" customHeight="1" x14ac:dyDescent="0.25">
      <c r="Y614" s="1"/>
      <c r="AR614" s="1"/>
      <c r="AS614" s="1"/>
      <c r="AT614" s="1"/>
      <c r="AU614" s="1"/>
      <c r="AV614" s="1"/>
      <c r="AW614" s="1"/>
      <c r="AX614" s="1"/>
      <c r="AY614" s="1"/>
    </row>
    <row r="615" spans="25:51" ht="15.75" customHeight="1" x14ac:dyDescent="0.25">
      <c r="Y615" s="1"/>
      <c r="AR615" s="1"/>
      <c r="AS615" s="1"/>
      <c r="AT615" s="1"/>
      <c r="AU615" s="1"/>
      <c r="AV615" s="1"/>
      <c r="AW615" s="1"/>
      <c r="AX615" s="1"/>
      <c r="AY615" s="1"/>
    </row>
    <row r="616" spans="25:51" ht="15.75" customHeight="1" x14ac:dyDescent="0.25">
      <c r="Y616" s="1"/>
      <c r="AR616" s="1"/>
      <c r="AS616" s="1"/>
      <c r="AT616" s="1"/>
      <c r="AU616" s="1"/>
      <c r="AV616" s="1"/>
      <c r="AW616" s="1"/>
      <c r="AX616" s="1"/>
      <c r="AY616" s="1"/>
    </row>
    <row r="617" spans="25:51" ht="15.75" customHeight="1" x14ac:dyDescent="0.25">
      <c r="Y617" s="1"/>
      <c r="AR617" s="1"/>
      <c r="AS617" s="1"/>
      <c r="AT617" s="1"/>
      <c r="AU617" s="1"/>
      <c r="AV617" s="1"/>
      <c r="AW617" s="1"/>
      <c r="AX617" s="1"/>
      <c r="AY617" s="1"/>
    </row>
    <row r="618" spans="25:51" ht="15.75" customHeight="1" x14ac:dyDescent="0.25">
      <c r="Y618" s="1"/>
      <c r="AR618" s="1"/>
      <c r="AS618" s="1"/>
      <c r="AT618" s="1"/>
      <c r="AU618" s="1"/>
      <c r="AV618" s="1"/>
      <c r="AW618" s="1"/>
      <c r="AX618" s="1"/>
      <c r="AY618" s="1"/>
    </row>
    <row r="619" spans="25:51" ht="15.75" customHeight="1" x14ac:dyDescent="0.25">
      <c r="Y619" s="1"/>
      <c r="AR619" s="1"/>
      <c r="AS619" s="1"/>
      <c r="AT619" s="1"/>
      <c r="AU619" s="1"/>
      <c r="AV619" s="1"/>
      <c r="AW619" s="1"/>
      <c r="AX619" s="1"/>
      <c r="AY619" s="1"/>
    </row>
    <row r="620" spans="25:51" ht="15.75" customHeight="1" x14ac:dyDescent="0.25">
      <c r="Y620" s="1"/>
      <c r="AR620" s="1"/>
      <c r="AS620" s="1"/>
      <c r="AT620" s="1"/>
      <c r="AU620" s="1"/>
      <c r="AV620" s="1"/>
      <c r="AW620" s="1"/>
      <c r="AX620" s="1"/>
      <c r="AY620" s="1"/>
    </row>
    <row r="621" spans="25:51" ht="15.75" customHeight="1" x14ac:dyDescent="0.25">
      <c r="Y621" s="1"/>
      <c r="AR621" s="1"/>
      <c r="AS621" s="1"/>
      <c r="AT621" s="1"/>
      <c r="AU621" s="1"/>
      <c r="AV621" s="1"/>
      <c r="AW621" s="1"/>
      <c r="AX621" s="1"/>
      <c r="AY621" s="1"/>
    </row>
    <row r="622" spans="25:51" ht="15.75" customHeight="1" x14ac:dyDescent="0.25">
      <c r="Y622" s="1"/>
      <c r="AR622" s="1"/>
      <c r="AS622" s="1"/>
      <c r="AT622" s="1"/>
      <c r="AU622" s="1"/>
      <c r="AV622" s="1"/>
      <c r="AW622" s="1"/>
      <c r="AX622" s="1"/>
      <c r="AY622" s="1"/>
    </row>
    <row r="623" spans="25:51" ht="15.75" customHeight="1" x14ac:dyDescent="0.25">
      <c r="Y623" s="1"/>
      <c r="AR623" s="1"/>
      <c r="AS623" s="1"/>
      <c r="AT623" s="1"/>
      <c r="AU623" s="1"/>
      <c r="AV623" s="1"/>
      <c r="AW623" s="1"/>
      <c r="AX623" s="1"/>
      <c r="AY623" s="1"/>
    </row>
    <row r="624" spans="25:51" ht="15.75" customHeight="1" x14ac:dyDescent="0.25">
      <c r="Y624" s="1"/>
      <c r="AR624" s="1"/>
      <c r="AS624" s="1"/>
      <c r="AT624" s="1"/>
      <c r="AU624" s="1"/>
      <c r="AV624" s="1"/>
      <c r="AW624" s="1"/>
      <c r="AX624" s="1"/>
      <c r="AY624" s="1"/>
    </row>
    <row r="625" spans="25:51" ht="15.75" customHeight="1" x14ac:dyDescent="0.25">
      <c r="Y625" s="1"/>
      <c r="AR625" s="1"/>
      <c r="AS625" s="1"/>
      <c r="AT625" s="1"/>
      <c r="AU625" s="1"/>
      <c r="AV625" s="1"/>
      <c r="AW625" s="1"/>
      <c r="AX625" s="1"/>
      <c r="AY625" s="1"/>
    </row>
    <row r="626" spans="25:51" ht="15.75" customHeight="1" x14ac:dyDescent="0.25">
      <c r="Y626" s="1"/>
      <c r="AR626" s="1"/>
      <c r="AS626" s="1"/>
      <c r="AT626" s="1"/>
      <c r="AU626" s="1"/>
      <c r="AV626" s="1"/>
      <c r="AW626" s="1"/>
      <c r="AX626" s="1"/>
      <c r="AY626" s="1"/>
    </row>
    <row r="627" spans="25:51" ht="15.75" customHeight="1" x14ac:dyDescent="0.25">
      <c r="Y627" s="1"/>
      <c r="AR627" s="1"/>
      <c r="AS627" s="1"/>
      <c r="AT627" s="1"/>
      <c r="AU627" s="1"/>
      <c r="AV627" s="1"/>
      <c r="AW627" s="1"/>
      <c r="AX627" s="1"/>
      <c r="AY627" s="1"/>
    </row>
    <row r="628" spans="25:51" ht="15.75" customHeight="1" x14ac:dyDescent="0.25">
      <c r="Y628" s="1"/>
      <c r="AR628" s="1"/>
      <c r="AS628" s="1"/>
      <c r="AT628" s="1"/>
      <c r="AU628" s="1"/>
      <c r="AV628" s="1"/>
      <c r="AW628" s="1"/>
      <c r="AX628" s="1"/>
      <c r="AY628" s="1"/>
    </row>
    <row r="629" spans="25:51" ht="15.75" customHeight="1" x14ac:dyDescent="0.25">
      <c r="Y629" s="1"/>
      <c r="AR629" s="1"/>
      <c r="AS629" s="1"/>
      <c r="AT629" s="1"/>
      <c r="AU629" s="1"/>
      <c r="AV629" s="1"/>
      <c r="AW629" s="1"/>
      <c r="AX629" s="1"/>
      <c r="AY629" s="1"/>
    </row>
    <row r="630" spans="25:51" ht="15.75" customHeight="1" x14ac:dyDescent="0.25">
      <c r="Y630" s="1"/>
      <c r="AR630" s="1"/>
      <c r="AS630" s="1"/>
      <c r="AT630" s="1"/>
      <c r="AU630" s="1"/>
      <c r="AV630" s="1"/>
      <c r="AW630" s="1"/>
      <c r="AX630" s="1"/>
      <c r="AY630" s="1"/>
    </row>
    <row r="631" spans="25:51" ht="15.75" customHeight="1" x14ac:dyDescent="0.25">
      <c r="Y631" s="1"/>
      <c r="AR631" s="1"/>
      <c r="AS631" s="1"/>
      <c r="AT631" s="1"/>
      <c r="AU631" s="1"/>
      <c r="AV631" s="1"/>
      <c r="AW631" s="1"/>
      <c r="AX631" s="1"/>
      <c r="AY631" s="1"/>
    </row>
    <row r="632" spans="25:51" ht="15.75" customHeight="1" x14ac:dyDescent="0.25">
      <c r="Y632" s="1"/>
      <c r="AR632" s="1"/>
      <c r="AS632" s="1"/>
      <c r="AT632" s="1"/>
      <c r="AU632" s="1"/>
      <c r="AV632" s="1"/>
      <c r="AW632" s="1"/>
      <c r="AX632" s="1"/>
      <c r="AY632" s="1"/>
    </row>
    <row r="633" spans="25:51" ht="15.75" customHeight="1" x14ac:dyDescent="0.25">
      <c r="Y633" s="1"/>
      <c r="AR633" s="1"/>
      <c r="AS633" s="1"/>
      <c r="AT633" s="1"/>
      <c r="AU633" s="1"/>
      <c r="AV633" s="1"/>
      <c r="AW633" s="1"/>
      <c r="AX633" s="1"/>
      <c r="AY633" s="1"/>
    </row>
    <row r="634" spans="25:51" ht="15.75" customHeight="1" x14ac:dyDescent="0.25">
      <c r="Y634" s="1"/>
      <c r="AR634" s="1"/>
      <c r="AS634" s="1"/>
      <c r="AT634" s="1"/>
      <c r="AU634" s="1"/>
      <c r="AV634" s="1"/>
      <c r="AW634" s="1"/>
      <c r="AX634" s="1"/>
      <c r="AY634" s="1"/>
    </row>
    <row r="635" spans="25:51" ht="15.75" customHeight="1" x14ac:dyDescent="0.25">
      <c r="Y635" s="1"/>
      <c r="AR635" s="1"/>
      <c r="AS635" s="1"/>
      <c r="AT635" s="1"/>
      <c r="AU635" s="1"/>
      <c r="AV635" s="1"/>
      <c r="AW635" s="1"/>
      <c r="AX635" s="1"/>
      <c r="AY635" s="1"/>
    </row>
    <row r="636" spans="25:51" ht="15.75" customHeight="1" x14ac:dyDescent="0.25">
      <c r="Y636" s="1"/>
      <c r="AR636" s="1"/>
      <c r="AS636" s="1"/>
      <c r="AT636" s="1"/>
      <c r="AU636" s="1"/>
      <c r="AV636" s="1"/>
      <c r="AW636" s="1"/>
      <c r="AX636" s="1"/>
      <c r="AY636" s="1"/>
    </row>
    <row r="637" spans="25:51" ht="15.75" customHeight="1" x14ac:dyDescent="0.25">
      <c r="Y637" s="1"/>
      <c r="AR637" s="1"/>
      <c r="AS637" s="1"/>
      <c r="AT637" s="1"/>
      <c r="AU637" s="1"/>
      <c r="AV637" s="1"/>
      <c r="AW637" s="1"/>
      <c r="AX637" s="1"/>
      <c r="AY637" s="1"/>
    </row>
    <row r="638" spans="25:51" ht="15.75" customHeight="1" x14ac:dyDescent="0.25">
      <c r="Y638" s="1"/>
      <c r="AR638" s="1"/>
      <c r="AS638" s="1"/>
      <c r="AT638" s="1"/>
      <c r="AU638" s="1"/>
      <c r="AV638" s="1"/>
      <c r="AW638" s="1"/>
      <c r="AX638" s="1"/>
      <c r="AY638" s="1"/>
    </row>
    <row r="639" spans="25:51" ht="15.75" customHeight="1" x14ac:dyDescent="0.25">
      <c r="Y639" s="1"/>
      <c r="AR639" s="1"/>
      <c r="AS639" s="1"/>
      <c r="AT639" s="1"/>
      <c r="AU639" s="1"/>
      <c r="AV639" s="1"/>
      <c r="AW639" s="1"/>
      <c r="AX639" s="1"/>
      <c r="AY639" s="1"/>
    </row>
    <row r="640" spans="25:51" ht="15.75" customHeight="1" x14ac:dyDescent="0.25">
      <c r="Y640" s="1"/>
      <c r="AR640" s="1"/>
      <c r="AS640" s="1"/>
      <c r="AT640" s="1"/>
      <c r="AU640" s="1"/>
      <c r="AV640" s="1"/>
      <c r="AW640" s="1"/>
      <c r="AX640" s="1"/>
      <c r="AY640" s="1"/>
    </row>
    <row r="641" spans="25:51" ht="15.75" customHeight="1" x14ac:dyDescent="0.25">
      <c r="Y641" s="1"/>
      <c r="AR641" s="1"/>
      <c r="AS641" s="1"/>
      <c r="AT641" s="1"/>
      <c r="AU641" s="1"/>
      <c r="AV641" s="1"/>
      <c r="AW641" s="1"/>
      <c r="AX641" s="1"/>
      <c r="AY641" s="1"/>
    </row>
    <row r="642" spans="25:51" ht="15.75" customHeight="1" x14ac:dyDescent="0.25">
      <c r="Y642" s="1"/>
      <c r="AR642" s="1"/>
      <c r="AS642" s="1"/>
      <c r="AT642" s="1"/>
      <c r="AU642" s="1"/>
      <c r="AV642" s="1"/>
      <c r="AW642" s="1"/>
      <c r="AX642" s="1"/>
      <c r="AY642" s="1"/>
    </row>
    <row r="643" spans="25:51" ht="15.75" customHeight="1" x14ac:dyDescent="0.25">
      <c r="Y643" s="1"/>
      <c r="AR643" s="1"/>
      <c r="AS643" s="1"/>
      <c r="AT643" s="1"/>
      <c r="AU643" s="1"/>
      <c r="AV643" s="1"/>
      <c r="AW643" s="1"/>
      <c r="AX643" s="1"/>
      <c r="AY643" s="1"/>
    </row>
    <row r="644" spans="25:51" ht="15.75" customHeight="1" x14ac:dyDescent="0.25">
      <c r="Y644" s="1"/>
      <c r="AR644" s="1"/>
      <c r="AS644" s="1"/>
      <c r="AT644" s="1"/>
      <c r="AU644" s="1"/>
      <c r="AV644" s="1"/>
      <c r="AW644" s="1"/>
      <c r="AX644" s="1"/>
      <c r="AY644" s="1"/>
    </row>
    <row r="645" spans="25:51" ht="15.75" customHeight="1" x14ac:dyDescent="0.25">
      <c r="Y645" s="1"/>
      <c r="AR645" s="1"/>
      <c r="AS645" s="1"/>
      <c r="AT645" s="1"/>
      <c r="AU645" s="1"/>
      <c r="AV645" s="1"/>
      <c r="AW645" s="1"/>
      <c r="AX645" s="1"/>
      <c r="AY645" s="1"/>
    </row>
    <row r="646" spans="25:51" ht="15.75" customHeight="1" x14ac:dyDescent="0.25">
      <c r="Y646" s="1"/>
      <c r="AR646" s="1"/>
      <c r="AS646" s="1"/>
      <c r="AT646" s="1"/>
      <c r="AU646" s="1"/>
      <c r="AV646" s="1"/>
      <c r="AW646" s="1"/>
      <c r="AX646" s="1"/>
      <c r="AY646" s="1"/>
    </row>
    <row r="647" spans="25:51" ht="15.75" customHeight="1" x14ac:dyDescent="0.25">
      <c r="Y647" s="1"/>
      <c r="AR647" s="1"/>
      <c r="AS647" s="1"/>
      <c r="AT647" s="1"/>
      <c r="AU647" s="1"/>
      <c r="AV647" s="1"/>
      <c r="AW647" s="1"/>
      <c r="AX647" s="1"/>
      <c r="AY647" s="1"/>
    </row>
    <row r="648" spans="25:51" ht="15.75" customHeight="1" x14ac:dyDescent="0.25">
      <c r="Y648" s="1"/>
      <c r="AR648" s="1"/>
      <c r="AS648" s="1"/>
      <c r="AT648" s="1"/>
      <c r="AU648" s="1"/>
      <c r="AV648" s="1"/>
      <c r="AW648" s="1"/>
      <c r="AX648" s="1"/>
      <c r="AY648" s="1"/>
    </row>
    <row r="649" spans="25:51" ht="15.75" customHeight="1" x14ac:dyDescent="0.25">
      <c r="Y649" s="1"/>
      <c r="AR649" s="1"/>
      <c r="AS649" s="1"/>
      <c r="AT649" s="1"/>
      <c r="AU649" s="1"/>
      <c r="AV649" s="1"/>
      <c r="AW649" s="1"/>
      <c r="AX649" s="1"/>
      <c r="AY649" s="1"/>
    </row>
    <row r="650" spans="25:51" ht="15.75" customHeight="1" x14ac:dyDescent="0.25">
      <c r="Y650" s="1"/>
      <c r="AR650" s="1"/>
      <c r="AS650" s="1"/>
      <c r="AT650" s="1"/>
      <c r="AU650" s="1"/>
      <c r="AV650" s="1"/>
      <c r="AW650" s="1"/>
      <c r="AX650" s="1"/>
      <c r="AY650" s="1"/>
    </row>
    <row r="651" spans="25:51" ht="15.75" customHeight="1" x14ac:dyDescent="0.25">
      <c r="Y651" s="1"/>
      <c r="AR651" s="1"/>
      <c r="AS651" s="1"/>
      <c r="AT651" s="1"/>
      <c r="AU651" s="1"/>
      <c r="AV651" s="1"/>
      <c r="AW651" s="1"/>
      <c r="AX651" s="1"/>
      <c r="AY651" s="1"/>
    </row>
    <row r="652" spans="25:51" ht="15.75" customHeight="1" x14ac:dyDescent="0.25">
      <c r="Y652" s="1"/>
      <c r="AR652" s="1"/>
      <c r="AS652" s="1"/>
      <c r="AT652" s="1"/>
      <c r="AU652" s="1"/>
      <c r="AV652" s="1"/>
      <c r="AW652" s="1"/>
      <c r="AX652" s="1"/>
      <c r="AY652" s="1"/>
    </row>
    <row r="653" spans="25:51" ht="15.75" customHeight="1" x14ac:dyDescent="0.25">
      <c r="Y653" s="1"/>
      <c r="AR653" s="1"/>
      <c r="AS653" s="1"/>
      <c r="AT653" s="1"/>
      <c r="AU653" s="1"/>
      <c r="AV653" s="1"/>
      <c r="AW653" s="1"/>
      <c r="AX653" s="1"/>
      <c r="AY653" s="1"/>
    </row>
    <row r="654" spans="25:51" ht="15.75" customHeight="1" x14ac:dyDescent="0.25">
      <c r="Y654" s="1"/>
      <c r="AR654" s="1"/>
      <c r="AS654" s="1"/>
      <c r="AT654" s="1"/>
      <c r="AU654" s="1"/>
      <c r="AV654" s="1"/>
      <c r="AW654" s="1"/>
      <c r="AX654" s="1"/>
      <c r="AY654" s="1"/>
    </row>
    <row r="655" spans="25:51" ht="15.75" customHeight="1" x14ac:dyDescent="0.25">
      <c r="Y655" s="1"/>
      <c r="AR655" s="1"/>
      <c r="AS655" s="1"/>
      <c r="AT655" s="1"/>
      <c r="AU655" s="1"/>
      <c r="AV655" s="1"/>
      <c r="AW655" s="1"/>
      <c r="AX655" s="1"/>
      <c r="AY655" s="1"/>
    </row>
    <row r="656" spans="25:51" ht="15.75" customHeight="1" x14ac:dyDescent="0.25">
      <c r="Y656" s="1"/>
      <c r="AR656" s="1"/>
      <c r="AS656" s="1"/>
      <c r="AT656" s="1"/>
      <c r="AU656" s="1"/>
      <c r="AV656" s="1"/>
      <c r="AW656" s="1"/>
      <c r="AX656" s="1"/>
      <c r="AY656" s="1"/>
    </row>
    <row r="657" spans="25:51" ht="15.75" customHeight="1" x14ac:dyDescent="0.25">
      <c r="Y657" s="1"/>
      <c r="AR657" s="1"/>
      <c r="AS657" s="1"/>
      <c r="AT657" s="1"/>
      <c r="AU657" s="1"/>
      <c r="AV657" s="1"/>
      <c r="AW657" s="1"/>
      <c r="AX657" s="1"/>
      <c r="AY657" s="1"/>
    </row>
    <row r="658" spans="25:51" ht="15.75" customHeight="1" x14ac:dyDescent="0.25">
      <c r="Y658" s="1"/>
      <c r="AR658" s="1"/>
      <c r="AS658" s="1"/>
      <c r="AT658" s="1"/>
      <c r="AU658" s="1"/>
      <c r="AV658" s="1"/>
      <c r="AW658" s="1"/>
      <c r="AX658" s="1"/>
      <c r="AY658" s="1"/>
    </row>
    <row r="659" spans="25:51" ht="15.75" customHeight="1" x14ac:dyDescent="0.25">
      <c r="Y659" s="1"/>
      <c r="AR659" s="1"/>
      <c r="AS659" s="1"/>
      <c r="AT659" s="1"/>
      <c r="AU659" s="1"/>
      <c r="AV659" s="1"/>
      <c r="AW659" s="1"/>
      <c r="AX659" s="1"/>
      <c r="AY659" s="1"/>
    </row>
    <row r="660" spans="25:51" ht="15.75" customHeight="1" x14ac:dyDescent="0.25">
      <c r="Y660" s="1"/>
      <c r="AR660" s="1"/>
      <c r="AS660" s="1"/>
      <c r="AT660" s="1"/>
      <c r="AU660" s="1"/>
      <c r="AV660" s="1"/>
      <c r="AW660" s="1"/>
      <c r="AX660" s="1"/>
      <c r="AY660" s="1"/>
    </row>
    <row r="661" spans="25:51" ht="15.75" customHeight="1" x14ac:dyDescent="0.25">
      <c r="Y661" s="1"/>
      <c r="AR661" s="1"/>
      <c r="AS661" s="1"/>
      <c r="AT661" s="1"/>
      <c r="AU661" s="1"/>
      <c r="AV661" s="1"/>
      <c r="AW661" s="1"/>
      <c r="AX661" s="1"/>
      <c r="AY661" s="1"/>
    </row>
    <row r="662" spans="25:51" ht="15.75" customHeight="1" x14ac:dyDescent="0.25">
      <c r="Y662" s="1"/>
      <c r="AR662" s="1"/>
      <c r="AS662" s="1"/>
      <c r="AT662" s="1"/>
      <c r="AU662" s="1"/>
      <c r="AV662" s="1"/>
      <c r="AW662" s="1"/>
      <c r="AX662" s="1"/>
      <c r="AY662" s="1"/>
    </row>
    <row r="663" spans="25:51" ht="15.75" customHeight="1" x14ac:dyDescent="0.25">
      <c r="Y663" s="1"/>
      <c r="AR663" s="1"/>
      <c r="AS663" s="1"/>
      <c r="AT663" s="1"/>
      <c r="AU663" s="1"/>
      <c r="AV663" s="1"/>
      <c r="AW663" s="1"/>
      <c r="AX663" s="1"/>
      <c r="AY663" s="1"/>
    </row>
    <row r="664" spans="25:51" ht="15.75" customHeight="1" x14ac:dyDescent="0.25">
      <c r="Y664" s="1"/>
      <c r="AR664" s="1"/>
      <c r="AS664" s="1"/>
      <c r="AT664" s="1"/>
      <c r="AU664" s="1"/>
      <c r="AV664" s="1"/>
      <c r="AW664" s="1"/>
      <c r="AX664" s="1"/>
      <c r="AY664" s="1"/>
    </row>
    <row r="665" spans="25:51" ht="15.75" customHeight="1" x14ac:dyDescent="0.25">
      <c r="Y665" s="1"/>
      <c r="AR665" s="1"/>
      <c r="AS665" s="1"/>
      <c r="AT665" s="1"/>
      <c r="AU665" s="1"/>
      <c r="AV665" s="1"/>
      <c r="AW665" s="1"/>
      <c r="AX665" s="1"/>
      <c r="AY665" s="1"/>
    </row>
    <row r="666" spans="25:51" ht="15.75" customHeight="1" x14ac:dyDescent="0.25">
      <c r="Y666" s="1"/>
      <c r="AR666" s="1"/>
      <c r="AS666" s="1"/>
      <c r="AT666" s="1"/>
      <c r="AU666" s="1"/>
      <c r="AV666" s="1"/>
      <c r="AW666" s="1"/>
      <c r="AX666" s="1"/>
      <c r="AY666" s="1"/>
    </row>
    <row r="667" spans="25:51" ht="15.75" customHeight="1" x14ac:dyDescent="0.25">
      <c r="Y667" s="1"/>
      <c r="AR667" s="1"/>
      <c r="AS667" s="1"/>
      <c r="AT667" s="1"/>
      <c r="AU667" s="1"/>
      <c r="AV667" s="1"/>
      <c r="AW667" s="1"/>
      <c r="AX667" s="1"/>
      <c r="AY667" s="1"/>
    </row>
    <row r="668" spans="25:51" ht="15.75" customHeight="1" x14ac:dyDescent="0.25">
      <c r="Y668" s="1"/>
      <c r="AR668" s="1"/>
      <c r="AS668" s="1"/>
      <c r="AT668" s="1"/>
      <c r="AU668" s="1"/>
      <c r="AV668" s="1"/>
      <c r="AW668" s="1"/>
      <c r="AX668" s="1"/>
      <c r="AY668" s="1"/>
    </row>
    <row r="669" spans="25:51" ht="15.75" customHeight="1" x14ac:dyDescent="0.25">
      <c r="Y669" s="1"/>
      <c r="AR669" s="1"/>
      <c r="AS669" s="1"/>
      <c r="AT669" s="1"/>
      <c r="AU669" s="1"/>
      <c r="AV669" s="1"/>
      <c r="AW669" s="1"/>
      <c r="AX669" s="1"/>
      <c r="AY669" s="1"/>
    </row>
    <row r="670" spans="25:51" ht="15.75" customHeight="1" x14ac:dyDescent="0.25">
      <c r="Y670" s="1"/>
      <c r="AR670" s="1"/>
      <c r="AS670" s="1"/>
      <c r="AT670" s="1"/>
      <c r="AU670" s="1"/>
      <c r="AV670" s="1"/>
      <c r="AW670" s="1"/>
      <c r="AX670" s="1"/>
      <c r="AY670" s="1"/>
    </row>
    <row r="671" spans="25:51" ht="15.75" customHeight="1" x14ac:dyDescent="0.25">
      <c r="Y671" s="1"/>
      <c r="AR671" s="1"/>
      <c r="AS671" s="1"/>
      <c r="AT671" s="1"/>
      <c r="AU671" s="1"/>
      <c r="AV671" s="1"/>
      <c r="AW671" s="1"/>
      <c r="AX671" s="1"/>
      <c r="AY671" s="1"/>
    </row>
    <row r="672" spans="25:51" ht="15.75" customHeight="1" x14ac:dyDescent="0.25">
      <c r="Y672" s="1"/>
      <c r="AR672" s="1"/>
      <c r="AS672" s="1"/>
      <c r="AT672" s="1"/>
      <c r="AU672" s="1"/>
      <c r="AV672" s="1"/>
      <c r="AW672" s="1"/>
      <c r="AX672" s="1"/>
      <c r="AY672" s="1"/>
    </row>
    <row r="673" spans="25:51" ht="15.75" customHeight="1" x14ac:dyDescent="0.25">
      <c r="Y673" s="1"/>
      <c r="AR673" s="1"/>
      <c r="AS673" s="1"/>
      <c r="AT673" s="1"/>
      <c r="AU673" s="1"/>
      <c r="AV673" s="1"/>
      <c r="AW673" s="1"/>
      <c r="AX673" s="1"/>
      <c r="AY673" s="1"/>
    </row>
    <row r="674" spans="25:51" ht="15.75" customHeight="1" x14ac:dyDescent="0.25">
      <c r="Y674" s="1"/>
      <c r="AR674" s="1"/>
      <c r="AS674" s="1"/>
      <c r="AT674" s="1"/>
      <c r="AU674" s="1"/>
      <c r="AV674" s="1"/>
      <c r="AW674" s="1"/>
      <c r="AX674" s="1"/>
      <c r="AY674" s="1"/>
    </row>
    <row r="675" spans="25:51" ht="15.75" customHeight="1" x14ac:dyDescent="0.25">
      <c r="Y675" s="1"/>
      <c r="AR675" s="1"/>
      <c r="AS675" s="1"/>
      <c r="AT675" s="1"/>
      <c r="AU675" s="1"/>
      <c r="AV675" s="1"/>
      <c r="AW675" s="1"/>
      <c r="AX675" s="1"/>
      <c r="AY675" s="1"/>
    </row>
    <row r="676" spans="25:51" ht="15.75" customHeight="1" x14ac:dyDescent="0.25">
      <c r="Y676" s="1"/>
      <c r="AR676" s="1"/>
      <c r="AS676" s="1"/>
      <c r="AT676" s="1"/>
      <c r="AU676" s="1"/>
      <c r="AV676" s="1"/>
      <c r="AW676" s="1"/>
      <c r="AX676" s="1"/>
      <c r="AY676" s="1"/>
    </row>
    <row r="677" spans="25:51" ht="15.75" customHeight="1" x14ac:dyDescent="0.25">
      <c r="Y677" s="1"/>
      <c r="AR677" s="1"/>
      <c r="AS677" s="1"/>
      <c r="AT677" s="1"/>
      <c r="AU677" s="1"/>
      <c r="AV677" s="1"/>
      <c r="AW677" s="1"/>
      <c r="AX677" s="1"/>
      <c r="AY677" s="1"/>
    </row>
    <row r="678" spans="25:51" ht="15.75" customHeight="1" x14ac:dyDescent="0.25">
      <c r="Y678" s="1"/>
      <c r="AR678" s="1"/>
      <c r="AS678" s="1"/>
      <c r="AT678" s="1"/>
      <c r="AU678" s="1"/>
      <c r="AV678" s="1"/>
      <c r="AW678" s="1"/>
      <c r="AX678" s="1"/>
      <c r="AY678" s="1"/>
    </row>
    <row r="679" spans="25:51" ht="15.75" customHeight="1" x14ac:dyDescent="0.25">
      <c r="Y679" s="1"/>
      <c r="AR679" s="1"/>
      <c r="AS679" s="1"/>
      <c r="AT679" s="1"/>
      <c r="AU679" s="1"/>
      <c r="AV679" s="1"/>
      <c r="AW679" s="1"/>
      <c r="AX679" s="1"/>
      <c r="AY679" s="1"/>
    </row>
    <row r="680" spans="25:51" ht="15.75" customHeight="1" x14ac:dyDescent="0.25">
      <c r="Y680" s="1"/>
      <c r="AR680" s="1"/>
      <c r="AS680" s="1"/>
      <c r="AT680" s="1"/>
      <c r="AU680" s="1"/>
      <c r="AV680" s="1"/>
      <c r="AW680" s="1"/>
      <c r="AX680" s="1"/>
      <c r="AY680" s="1"/>
    </row>
    <row r="681" spans="25:51" ht="15.75" customHeight="1" x14ac:dyDescent="0.25">
      <c r="Y681" s="1"/>
      <c r="AR681" s="1"/>
      <c r="AS681" s="1"/>
      <c r="AT681" s="1"/>
      <c r="AU681" s="1"/>
      <c r="AV681" s="1"/>
      <c r="AW681" s="1"/>
      <c r="AX681" s="1"/>
      <c r="AY681" s="1"/>
    </row>
    <row r="682" spans="25:51" ht="15.75" customHeight="1" x14ac:dyDescent="0.25">
      <c r="Y682" s="1"/>
      <c r="AR682" s="1"/>
      <c r="AS682" s="1"/>
      <c r="AT682" s="1"/>
      <c r="AU682" s="1"/>
      <c r="AV682" s="1"/>
      <c r="AW682" s="1"/>
      <c r="AX682" s="1"/>
      <c r="AY682" s="1"/>
    </row>
    <row r="683" spans="25:51" ht="15.75" customHeight="1" x14ac:dyDescent="0.25">
      <c r="Y683" s="1"/>
      <c r="AR683" s="1"/>
      <c r="AS683" s="1"/>
      <c r="AT683" s="1"/>
      <c r="AU683" s="1"/>
      <c r="AV683" s="1"/>
      <c r="AW683" s="1"/>
      <c r="AX683" s="1"/>
      <c r="AY683" s="1"/>
    </row>
    <row r="684" spans="25:51" ht="15.75" customHeight="1" x14ac:dyDescent="0.25">
      <c r="Y684" s="1"/>
      <c r="AR684" s="1"/>
      <c r="AS684" s="1"/>
      <c r="AT684" s="1"/>
      <c r="AU684" s="1"/>
      <c r="AV684" s="1"/>
      <c r="AW684" s="1"/>
      <c r="AX684" s="1"/>
      <c r="AY684" s="1"/>
    </row>
    <row r="685" spans="25:51" ht="15.75" customHeight="1" x14ac:dyDescent="0.25">
      <c r="Y685" s="1"/>
      <c r="AR685" s="1"/>
      <c r="AS685" s="1"/>
      <c r="AT685" s="1"/>
      <c r="AU685" s="1"/>
      <c r="AV685" s="1"/>
      <c r="AW685" s="1"/>
      <c r="AX685" s="1"/>
      <c r="AY685" s="1"/>
    </row>
    <row r="686" spans="25:51" ht="15.75" customHeight="1" x14ac:dyDescent="0.25">
      <c r="Y686" s="1"/>
      <c r="AR686" s="1"/>
      <c r="AS686" s="1"/>
      <c r="AT686" s="1"/>
      <c r="AU686" s="1"/>
      <c r="AV686" s="1"/>
      <c r="AW686" s="1"/>
      <c r="AX686" s="1"/>
      <c r="AY686" s="1"/>
    </row>
    <row r="687" spans="25:51" ht="15.75" customHeight="1" x14ac:dyDescent="0.25">
      <c r="Y687" s="1"/>
      <c r="AR687" s="1"/>
      <c r="AS687" s="1"/>
      <c r="AT687" s="1"/>
      <c r="AU687" s="1"/>
      <c r="AV687" s="1"/>
      <c r="AW687" s="1"/>
      <c r="AX687" s="1"/>
      <c r="AY687" s="1"/>
    </row>
    <row r="688" spans="25:51" ht="15.75" customHeight="1" x14ac:dyDescent="0.25">
      <c r="Y688" s="1"/>
      <c r="AR688" s="1"/>
      <c r="AS688" s="1"/>
      <c r="AT688" s="1"/>
      <c r="AU688" s="1"/>
      <c r="AV688" s="1"/>
      <c r="AW688" s="1"/>
      <c r="AX688" s="1"/>
      <c r="AY688" s="1"/>
    </row>
    <row r="689" spans="25:51" ht="15.75" customHeight="1" x14ac:dyDescent="0.25">
      <c r="Y689" s="1"/>
      <c r="AR689" s="1"/>
      <c r="AS689" s="1"/>
      <c r="AT689" s="1"/>
      <c r="AU689" s="1"/>
      <c r="AV689" s="1"/>
      <c r="AW689" s="1"/>
      <c r="AX689" s="1"/>
      <c r="AY689" s="1"/>
    </row>
    <row r="690" spans="25:51" ht="15.75" customHeight="1" x14ac:dyDescent="0.25">
      <c r="Y690" s="1"/>
      <c r="AR690" s="1"/>
      <c r="AS690" s="1"/>
      <c r="AT690" s="1"/>
      <c r="AU690" s="1"/>
      <c r="AV690" s="1"/>
      <c r="AW690" s="1"/>
      <c r="AX690" s="1"/>
      <c r="AY690" s="1"/>
    </row>
    <row r="691" spans="25:51" ht="15.75" customHeight="1" x14ac:dyDescent="0.25">
      <c r="Y691" s="1"/>
      <c r="AR691" s="1"/>
      <c r="AS691" s="1"/>
      <c r="AT691" s="1"/>
      <c r="AU691" s="1"/>
      <c r="AV691" s="1"/>
      <c r="AW691" s="1"/>
      <c r="AX691" s="1"/>
      <c r="AY691" s="1"/>
    </row>
    <row r="692" spans="25:51" ht="15.75" customHeight="1" x14ac:dyDescent="0.25">
      <c r="Y692" s="1"/>
      <c r="AR692" s="1"/>
      <c r="AS692" s="1"/>
      <c r="AT692" s="1"/>
      <c r="AU692" s="1"/>
      <c r="AV692" s="1"/>
      <c r="AW692" s="1"/>
      <c r="AX692" s="1"/>
      <c r="AY692" s="1"/>
    </row>
    <row r="693" spans="25:51" ht="15.75" customHeight="1" x14ac:dyDescent="0.25">
      <c r="Y693" s="1"/>
      <c r="AR693" s="1"/>
      <c r="AS693" s="1"/>
      <c r="AT693" s="1"/>
      <c r="AU693" s="1"/>
      <c r="AV693" s="1"/>
      <c r="AW693" s="1"/>
      <c r="AX693" s="1"/>
      <c r="AY693" s="1"/>
    </row>
    <row r="694" spans="25:51" ht="15.75" customHeight="1" x14ac:dyDescent="0.25">
      <c r="Y694" s="1"/>
      <c r="AR694" s="1"/>
      <c r="AS694" s="1"/>
      <c r="AT694" s="1"/>
      <c r="AU694" s="1"/>
      <c r="AV694" s="1"/>
      <c r="AW694" s="1"/>
      <c r="AX694" s="1"/>
      <c r="AY694" s="1"/>
    </row>
    <row r="695" spans="25:51" ht="15.75" customHeight="1" x14ac:dyDescent="0.25">
      <c r="Y695" s="1"/>
      <c r="AR695" s="1"/>
      <c r="AS695" s="1"/>
      <c r="AT695" s="1"/>
      <c r="AU695" s="1"/>
      <c r="AV695" s="1"/>
      <c r="AW695" s="1"/>
      <c r="AX695" s="1"/>
      <c r="AY695" s="1"/>
    </row>
    <row r="696" spans="25:51" ht="15.75" customHeight="1" x14ac:dyDescent="0.25">
      <c r="Y696" s="1"/>
      <c r="AR696" s="1"/>
      <c r="AS696" s="1"/>
      <c r="AT696" s="1"/>
      <c r="AU696" s="1"/>
      <c r="AV696" s="1"/>
      <c r="AW696" s="1"/>
      <c r="AX696" s="1"/>
      <c r="AY696" s="1"/>
    </row>
    <row r="697" spans="25:51" ht="15.75" customHeight="1" x14ac:dyDescent="0.25">
      <c r="Y697" s="1"/>
      <c r="AR697" s="1"/>
      <c r="AS697" s="1"/>
      <c r="AT697" s="1"/>
      <c r="AU697" s="1"/>
      <c r="AV697" s="1"/>
      <c r="AW697" s="1"/>
      <c r="AX697" s="1"/>
      <c r="AY697" s="1"/>
    </row>
    <row r="698" spans="25:51" ht="15.75" customHeight="1" x14ac:dyDescent="0.25">
      <c r="Y698" s="1"/>
      <c r="AR698" s="1"/>
      <c r="AS698" s="1"/>
      <c r="AT698" s="1"/>
      <c r="AU698" s="1"/>
      <c r="AV698" s="1"/>
      <c r="AW698" s="1"/>
      <c r="AX698" s="1"/>
      <c r="AY698" s="1"/>
    </row>
    <row r="699" spans="25:51" ht="15.75" customHeight="1" x14ac:dyDescent="0.25">
      <c r="Y699" s="1"/>
      <c r="AR699" s="1"/>
      <c r="AS699" s="1"/>
      <c r="AT699" s="1"/>
      <c r="AU699" s="1"/>
      <c r="AV699" s="1"/>
      <c r="AW699" s="1"/>
      <c r="AX699" s="1"/>
      <c r="AY699" s="1"/>
    </row>
    <row r="700" spans="25:51" ht="15.75" customHeight="1" x14ac:dyDescent="0.25">
      <c r="Y700" s="1"/>
      <c r="AR700" s="1"/>
      <c r="AS700" s="1"/>
      <c r="AT700" s="1"/>
      <c r="AU700" s="1"/>
      <c r="AV700" s="1"/>
      <c r="AW700" s="1"/>
      <c r="AX700" s="1"/>
      <c r="AY700" s="1"/>
    </row>
    <row r="701" spans="25:51" ht="15.75" customHeight="1" x14ac:dyDescent="0.25">
      <c r="Y701" s="1"/>
      <c r="AR701" s="1"/>
      <c r="AS701" s="1"/>
      <c r="AT701" s="1"/>
      <c r="AU701" s="1"/>
      <c r="AV701" s="1"/>
      <c r="AW701" s="1"/>
      <c r="AX701" s="1"/>
      <c r="AY701" s="1"/>
    </row>
    <row r="702" spans="25:51" ht="15.75" customHeight="1" x14ac:dyDescent="0.25">
      <c r="Y702" s="1"/>
      <c r="AR702" s="1"/>
      <c r="AS702" s="1"/>
      <c r="AT702" s="1"/>
      <c r="AU702" s="1"/>
      <c r="AV702" s="1"/>
      <c r="AW702" s="1"/>
      <c r="AX702" s="1"/>
      <c r="AY702" s="1"/>
    </row>
    <row r="703" spans="25:51" ht="15.75" customHeight="1" x14ac:dyDescent="0.25">
      <c r="Y703" s="1"/>
      <c r="AR703" s="1"/>
      <c r="AS703" s="1"/>
      <c r="AT703" s="1"/>
      <c r="AU703" s="1"/>
      <c r="AV703" s="1"/>
      <c r="AW703" s="1"/>
      <c r="AX703" s="1"/>
      <c r="AY703" s="1"/>
    </row>
    <row r="704" spans="25:51" ht="15.75" customHeight="1" x14ac:dyDescent="0.25">
      <c r="Y704" s="1"/>
      <c r="AR704" s="1"/>
      <c r="AS704" s="1"/>
      <c r="AT704" s="1"/>
      <c r="AU704" s="1"/>
      <c r="AV704" s="1"/>
      <c r="AW704" s="1"/>
      <c r="AX704" s="1"/>
      <c r="AY704" s="1"/>
    </row>
    <row r="705" spans="25:51" ht="15.75" customHeight="1" x14ac:dyDescent="0.25">
      <c r="Y705" s="1"/>
      <c r="AR705" s="1"/>
      <c r="AS705" s="1"/>
      <c r="AT705" s="1"/>
      <c r="AU705" s="1"/>
      <c r="AV705" s="1"/>
      <c r="AW705" s="1"/>
      <c r="AX705" s="1"/>
      <c r="AY705" s="1"/>
    </row>
    <row r="706" spans="25:51" ht="15.75" customHeight="1" x14ac:dyDescent="0.25">
      <c r="Y706" s="1"/>
      <c r="AR706" s="1"/>
      <c r="AS706" s="1"/>
      <c r="AT706" s="1"/>
      <c r="AU706" s="1"/>
      <c r="AV706" s="1"/>
      <c r="AW706" s="1"/>
      <c r="AX706" s="1"/>
      <c r="AY706" s="1"/>
    </row>
    <row r="707" spans="25:51" ht="15.75" customHeight="1" x14ac:dyDescent="0.25">
      <c r="Y707" s="1"/>
      <c r="AR707" s="1"/>
      <c r="AS707" s="1"/>
      <c r="AT707" s="1"/>
      <c r="AU707" s="1"/>
      <c r="AV707" s="1"/>
      <c r="AW707" s="1"/>
      <c r="AX707" s="1"/>
      <c r="AY707" s="1"/>
    </row>
    <row r="708" spans="25:51" ht="15.75" customHeight="1" x14ac:dyDescent="0.25">
      <c r="Y708" s="1"/>
      <c r="AR708" s="1"/>
      <c r="AS708" s="1"/>
      <c r="AT708" s="1"/>
      <c r="AU708" s="1"/>
      <c r="AV708" s="1"/>
      <c r="AW708" s="1"/>
      <c r="AX708" s="1"/>
      <c r="AY708" s="1"/>
    </row>
    <row r="709" spans="25:51" ht="15.75" customHeight="1" x14ac:dyDescent="0.25">
      <c r="Y709" s="1"/>
      <c r="AR709" s="1"/>
      <c r="AS709" s="1"/>
      <c r="AT709" s="1"/>
      <c r="AU709" s="1"/>
      <c r="AV709" s="1"/>
      <c r="AW709" s="1"/>
      <c r="AX709" s="1"/>
      <c r="AY709" s="1"/>
    </row>
    <row r="710" spans="25:51" ht="15.75" customHeight="1" x14ac:dyDescent="0.25">
      <c r="Y710" s="1"/>
      <c r="AR710" s="1"/>
      <c r="AS710" s="1"/>
      <c r="AT710" s="1"/>
      <c r="AU710" s="1"/>
      <c r="AV710" s="1"/>
      <c r="AW710" s="1"/>
      <c r="AX710" s="1"/>
      <c r="AY710" s="1"/>
    </row>
    <row r="711" spans="25:51" ht="15.75" customHeight="1" x14ac:dyDescent="0.25">
      <c r="Y711" s="1"/>
      <c r="AR711" s="1"/>
      <c r="AS711" s="1"/>
      <c r="AT711" s="1"/>
      <c r="AU711" s="1"/>
      <c r="AV711" s="1"/>
      <c r="AW711" s="1"/>
      <c r="AX711" s="1"/>
      <c r="AY711" s="1"/>
    </row>
    <row r="712" spans="25:51" ht="15.75" customHeight="1" x14ac:dyDescent="0.25">
      <c r="Y712" s="1"/>
      <c r="AR712" s="1"/>
      <c r="AS712" s="1"/>
      <c r="AT712" s="1"/>
      <c r="AU712" s="1"/>
      <c r="AV712" s="1"/>
      <c r="AW712" s="1"/>
      <c r="AX712" s="1"/>
      <c r="AY712" s="1"/>
    </row>
    <row r="713" spans="25:51" ht="15.75" customHeight="1" x14ac:dyDescent="0.25">
      <c r="Y713" s="1"/>
      <c r="AR713" s="1"/>
      <c r="AS713" s="1"/>
      <c r="AT713" s="1"/>
      <c r="AU713" s="1"/>
      <c r="AV713" s="1"/>
      <c r="AW713" s="1"/>
      <c r="AX713" s="1"/>
      <c r="AY713" s="1"/>
    </row>
    <row r="714" spans="25:51" ht="15.75" customHeight="1" x14ac:dyDescent="0.25">
      <c r="Y714" s="1"/>
      <c r="AR714" s="1"/>
      <c r="AS714" s="1"/>
      <c r="AT714" s="1"/>
      <c r="AU714" s="1"/>
      <c r="AV714" s="1"/>
      <c r="AW714" s="1"/>
      <c r="AX714" s="1"/>
      <c r="AY714" s="1"/>
    </row>
    <row r="715" spans="25:51" ht="15.75" customHeight="1" x14ac:dyDescent="0.25">
      <c r="Y715" s="1"/>
      <c r="AR715" s="1"/>
      <c r="AS715" s="1"/>
      <c r="AT715" s="1"/>
      <c r="AU715" s="1"/>
      <c r="AV715" s="1"/>
      <c r="AW715" s="1"/>
      <c r="AX715" s="1"/>
      <c r="AY715" s="1"/>
    </row>
    <row r="716" spans="25:51" ht="15.75" customHeight="1" x14ac:dyDescent="0.25">
      <c r="Y716" s="1"/>
      <c r="AR716" s="1"/>
      <c r="AS716" s="1"/>
      <c r="AT716" s="1"/>
      <c r="AU716" s="1"/>
      <c r="AV716" s="1"/>
      <c r="AW716" s="1"/>
      <c r="AX716" s="1"/>
      <c r="AY716" s="1"/>
    </row>
    <row r="717" spans="25:51" ht="15.75" customHeight="1" x14ac:dyDescent="0.25">
      <c r="Y717" s="1"/>
      <c r="AR717" s="1"/>
      <c r="AS717" s="1"/>
      <c r="AT717" s="1"/>
      <c r="AU717" s="1"/>
      <c r="AV717" s="1"/>
      <c r="AW717" s="1"/>
      <c r="AX717" s="1"/>
      <c r="AY717" s="1"/>
    </row>
    <row r="718" spans="25:51" ht="15.75" customHeight="1" x14ac:dyDescent="0.25">
      <c r="Y718" s="1"/>
      <c r="AR718" s="1"/>
      <c r="AS718" s="1"/>
      <c r="AT718" s="1"/>
      <c r="AU718" s="1"/>
      <c r="AV718" s="1"/>
      <c r="AW718" s="1"/>
      <c r="AX718" s="1"/>
      <c r="AY718" s="1"/>
    </row>
    <row r="719" spans="25:51" ht="15.75" customHeight="1" x14ac:dyDescent="0.25">
      <c r="Y719" s="1"/>
      <c r="AR719" s="1"/>
      <c r="AS719" s="1"/>
      <c r="AT719" s="1"/>
      <c r="AU719" s="1"/>
      <c r="AV719" s="1"/>
      <c r="AW719" s="1"/>
      <c r="AX719" s="1"/>
      <c r="AY719" s="1"/>
    </row>
    <row r="720" spans="25:51" ht="15.75" customHeight="1" x14ac:dyDescent="0.25">
      <c r="Y720" s="1"/>
      <c r="AR720" s="1"/>
      <c r="AS720" s="1"/>
      <c r="AT720" s="1"/>
      <c r="AU720" s="1"/>
      <c r="AV720" s="1"/>
      <c r="AW720" s="1"/>
      <c r="AX720" s="1"/>
      <c r="AY720" s="1"/>
    </row>
    <row r="721" spans="25:51" ht="15.75" customHeight="1" x14ac:dyDescent="0.25">
      <c r="Y721" s="1"/>
      <c r="AR721" s="1"/>
      <c r="AS721" s="1"/>
      <c r="AT721" s="1"/>
      <c r="AU721" s="1"/>
      <c r="AV721" s="1"/>
      <c r="AW721" s="1"/>
      <c r="AX721" s="1"/>
      <c r="AY721" s="1"/>
    </row>
    <row r="722" spans="25:51" ht="15.75" customHeight="1" x14ac:dyDescent="0.25">
      <c r="Y722" s="1"/>
      <c r="AR722" s="1"/>
      <c r="AS722" s="1"/>
      <c r="AT722" s="1"/>
      <c r="AU722" s="1"/>
      <c r="AV722" s="1"/>
      <c r="AW722" s="1"/>
      <c r="AX722" s="1"/>
      <c r="AY722" s="1"/>
    </row>
    <row r="723" spans="25:51" ht="15.75" customHeight="1" x14ac:dyDescent="0.25">
      <c r="Y723" s="1"/>
      <c r="AR723" s="1"/>
      <c r="AS723" s="1"/>
      <c r="AT723" s="1"/>
      <c r="AU723" s="1"/>
      <c r="AV723" s="1"/>
      <c r="AW723" s="1"/>
      <c r="AX723" s="1"/>
      <c r="AY723" s="1"/>
    </row>
    <row r="724" spans="25:51" ht="15.75" customHeight="1" x14ac:dyDescent="0.25">
      <c r="Y724" s="1"/>
      <c r="AR724" s="1"/>
      <c r="AS724" s="1"/>
      <c r="AT724" s="1"/>
      <c r="AU724" s="1"/>
      <c r="AV724" s="1"/>
      <c r="AW724" s="1"/>
      <c r="AX724" s="1"/>
      <c r="AY724" s="1"/>
    </row>
    <row r="725" spans="25:51" ht="15.75" customHeight="1" x14ac:dyDescent="0.25">
      <c r="Y725" s="1"/>
      <c r="AR725" s="1"/>
      <c r="AS725" s="1"/>
      <c r="AT725" s="1"/>
      <c r="AU725" s="1"/>
      <c r="AV725" s="1"/>
      <c r="AW725" s="1"/>
      <c r="AX725" s="1"/>
      <c r="AY725" s="1"/>
    </row>
    <row r="726" spans="25:51" ht="15.75" customHeight="1" x14ac:dyDescent="0.25">
      <c r="Y726" s="1"/>
      <c r="AR726" s="1"/>
      <c r="AS726" s="1"/>
      <c r="AT726" s="1"/>
      <c r="AU726" s="1"/>
      <c r="AV726" s="1"/>
      <c r="AW726" s="1"/>
      <c r="AX726" s="1"/>
      <c r="AY726" s="1"/>
    </row>
    <row r="727" spans="25:51" ht="15.75" customHeight="1" x14ac:dyDescent="0.25">
      <c r="Y727" s="1"/>
      <c r="AR727" s="1"/>
      <c r="AS727" s="1"/>
      <c r="AT727" s="1"/>
      <c r="AU727" s="1"/>
      <c r="AV727" s="1"/>
      <c r="AW727" s="1"/>
      <c r="AX727" s="1"/>
      <c r="AY727" s="1"/>
    </row>
    <row r="728" spans="25:51" ht="15.75" customHeight="1" x14ac:dyDescent="0.25">
      <c r="Y728" s="1"/>
      <c r="AR728" s="1"/>
      <c r="AS728" s="1"/>
      <c r="AT728" s="1"/>
      <c r="AU728" s="1"/>
      <c r="AV728" s="1"/>
      <c r="AW728" s="1"/>
      <c r="AX728" s="1"/>
      <c r="AY728" s="1"/>
    </row>
    <row r="729" spans="25:51" ht="15.75" customHeight="1" x14ac:dyDescent="0.25">
      <c r="Y729" s="1"/>
      <c r="AR729" s="1"/>
      <c r="AS729" s="1"/>
      <c r="AT729" s="1"/>
      <c r="AU729" s="1"/>
      <c r="AV729" s="1"/>
      <c r="AW729" s="1"/>
      <c r="AX729" s="1"/>
      <c r="AY729" s="1"/>
    </row>
    <row r="730" spans="25:51" ht="15.75" customHeight="1" x14ac:dyDescent="0.25">
      <c r="Y730" s="1"/>
      <c r="AR730" s="1"/>
      <c r="AS730" s="1"/>
      <c r="AT730" s="1"/>
      <c r="AU730" s="1"/>
      <c r="AV730" s="1"/>
      <c r="AW730" s="1"/>
      <c r="AX730" s="1"/>
      <c r="AY730" s="1"/>
    </row>
    <row r="731" spans="25:51" ht="15.75" customHeight="1" x14ac:dyDescent="0.25">
      <c r="Y731" s="1"/>
      <c r="AR731" s="1"/>
      <c r="AS731" s="1"/>
      <c r="AT731" s="1"/>
      <c r="AU731" s="1"/>
      <c r="AV731" s="1"/>
      <c r="AW731" s="1"/>
      <c r="AX731" s="1"/>
      <c r="AY731" s="1"/>
    </row>
    <row r="732" spans="25:51" ht="15.75" customHeight="1" x14ac:dyDescent="0.25">
      <c r="Y732" s="1"/>
      <c r="AR732" s="1"/>
      <c r="AS732" s="1"/>
      <c r="AT732" s="1"/>
      <c r="AU732" s="1"/>
      <c r="AV732" s="1"/>
      <c r="AW732" s="1"/>
      <c r="AX732" s="1"/>
      <c r="AY732" s="1"/>
    </row>
    <row r="733" spans="25:51" ht="15.75" customHeight="1" x14ac:dyDescent="0.25">
      <c r="Y733" s="1"/>
      <c r="AR733" s="1"/>
      <c r="AS733" s="1"/>
      <c r="AT733" s="1"/>
      <c r="AU733" s="1"/>
      <c r="AV733" s="1"/>
      <c r="AW733" s="1"/>
      <c r="AX733" s="1"/>
      <c r="AY733" s="1"/>
    </row>
    <row r="734" spans="25:51" ht="15.75" customHeight="1" x14ac:dyDescent="0.25">
      <c r="Y734" s="1"/>
      <c r="AR734" s="1"/>
      <c r="AS734" s="1"/>
      <c r="AT734" s="1"/>
      <c r="AU734" s="1"/>
      <c r="AV734" s="1"/>
      <c r="AW734" s="1"/>
      <c r="AX734" s="1"/>
      <c r="AY734" s="1"/>
    </row>
    <row r="735" spans="25:51" ht="15.75" customHeight="1" x14ac:dyDescent="0.25">
      <c r="Y735" s="1"/>
      <c r="AR735" s="1"/>
      <c r="AS735" s="1"/>
      <c r="AT735" s="1"/>
      <c r="AU735" s="1"/>
      <c r="AV735" s="1"/>
      <c r="AW735" s="1"/>
      <c r="AX735" s="1"/>
      <c r="AY735" s="1"/>
    </row>
    <row r="736" spans="25:51" ht="15.75" customHeight="1" x14ac:dyDescent="0.25">
      <c r="Y736" s="1"/>
      <c r="AR736" s="1"/>
      <c r="AS736" s="1"/>
      <c r="AT736" s="1"/>
      <c r="AU736" s="1"/>
      <c r="AV736" s="1"/>
      <c r="AW736" s="1"/>
      <c r="AX736" s="1"/>
      <c r="AY736" s="1"/>
    </row>
    <row r="737" spans="25:51" ht="15.75" customHeight="1" x14ac:dyDescent="0.25">
      <c r="Y737" s="1"/>
      <c r="AR737" s="1"/>
      <c r="AS737" s="1"/>
      <c r="AT737" s="1"/>
      <c r="AU737" s="1"/>
      <c r="AV737" s="1"/>
      <c r="AW737" s="1"/>
      <c r="AX737" s="1"/>
      <c r="AY737" s="1"/>
    </row>
    <row r="738" spans="25:51" ht="15.75" customHeight="1" x14ac:dyDescent="0.25">
      <c r="Y738" s="1"/>
      <c r="AR738" s="1"/>
      <c r="AS738" s="1"/>
      <c r="AT738" s="1"/>
      <c r="AU738" s="1"/>
      <c r="AV738" s="1"/>
      <c r="AW738" s="1"/>
      <c r="AX738" s="1"/>
      <c r="AY738" s="1"/>
    </row>
    <row r="739" spans="25:51" ht="15.75" customHeight="1" x14ac:dyDescent="0.25">
      <c r="Y739" s="1"/>
      <c r="AR739" s="1"/>
      <c r="AS739" s="1"/>
      <c r="AT739" s="1"/>
      <c r="AU739" s="1"/>
      <c r="AV739" s="1"/>
      <c r="AW739" s="1"/>
      <c r="AX739" s="1"/>
      <c r="AY739" s="1"/>
    </row>
    <row r="740" spans="25:51" ht="15.75" customHeight="1" x14ac:dyDescent="0.25">
      <c r="Y740" s="1"/>
      <c r="AR740" s="1"/>
      <c r="AS740" s="1"/>
      <c r="AT740" s="1"/>
      <c r="AU740" s="1"/>
      <c r="AV740" s="1"/>
      <c r="AW740" s="1"/>
      <c r="AX740" s="1"/>
      <c r="AY740" s="1"/>
    </row>
    <row r="741" spans="25:51" ht="15.75" customHeight="1" x14ac:dyDescent="0.25">
      <c r="Y741" s="1"/>
      <c r="AR741" s="1"/>
      <c r="AS741" s="1"/>
      <c r="AT741" s="1"/>
      <c r="AU741" s="1"/>
      <c r="AV741" s="1"/>
      <c r="AW741" s="1"/>
      <c r="AX741" s="1"/>
      <c r="AY741" s="1"/>
    </row>
    <row r="742" spans="25:51" ht="15.75" customHeight="1" x14ac:dyDescent="0.25">
      <c r="Y742" s="1"/>
      <c r="AR742" s="1"/>
      <c r="AS742" s="1"/>
      <c r="AT742" s="1"/>
      <c r="AU742" s="1"/>
      <c r="AV742" s="1"/>
      <c r="AW742" s="1"/>
      <c r="AX742" s="1"/>
      <c r="AY742" s="1"/>
    </row>
    <row r="743" spans="25:51" ht="15.75" customHeight="1" x14ac:dyDescent="0.25">
      <c r="Y743" s="1"/>
      <c r="AR743" s="1"/>
      <c r="AS743" s="1"/>
      <c r="AT743" s="1"/>
      <c r="AU743" s="1"/>
      <c r="AV743" s="1"/>
      <c r="AW743" s="1"/>
      <c r="AX743" s="1"/>
      <c r="AY743" s="1"/>
    </row>
    <row r="744" spans="25:51" ht="15.75" customHeight="1" x14ac:dyDescent="0.25">
      <c r="Y744" s="1"/>
      <c r="AR744" s="1"/>
      <c r="AS744" s="1"/>
      <c r="AT744" s="1"/>
      <c r="AU744" s="1"/>
      <c r="AV744" s="1"/>
      <c r="AW744" s="1"/>
      <c r="AX744" s="1"/>
      <c r="AY744" s="1"/>
    </row>
    <row r="745" spans="25:51" ht="15.75" customHeight="1" x14ac:dyDescent="0.25">
      <c r="Y745" s="1"/>
      <c r="AR745" s="1"/>
      <c r="AS745" s="1"/>
      <c r="AT745" s="1"/>
      <c r="AU745" s="1"/>
      <c r="AV745" s="1"/>
      <c r="AW745" s="1"/>
      <c r="AX745" s="1"/>
      <c r="AY745" s="1"/>
    </row>
    <row r="746" spans="25:51" ht="15.75" customHeight="1" x14ac:dyDescent="0.25">
      <c r="Y746" s="1"/>
      <c r="AR746" s="1"/>
      <c r="AS746" s="1"/>
      <c r="AT746" s="1"/>
      <c r="AU746" s="1"/>
      <c r="AV746" s="1"/>
      <c r="AW746" s="1"/>
      <c r="AX746" s="1"/>
      <c r="AY746" s="1"/>
    </row>
    <row r="747" spans="25:51" ht="15.75" customHeight="1" x14ac:dyDescent="0.25">
      <c r="Y747" s="1"/>
      <c r="AR747" s="1"/>
      <c r="AS747" s="1"/>
      <c r="AT747" s="1"/>
      <c r="AU747" s="1"/>
      <c r="AV747" s="1"/>
      <c r="AW747" s="1"/>
      <c r="AX747" s="1"/>
      <c r="AY747" s="1"/>
    </row>
    <row r="748" spans="25:51" ht="15.75" customHeight="1" x14ac:dyDescent="0.25">
      <c r="Y748" s="1"/>
      <c r="AR748" s="1"/>
      <c r="AS748" s="1"/>
      <c r="AT748" s="1"/>
      <c r="AU748" s="1"/>
      <c r="AV748" s="1"/>
      <c r="AW748" s="1"/>
      <c r="AX748" s="1"/>
      <c r="AY748" s="1"/>
    </row>
    <row r="749" spans="25:51" ht="15.75" customHeight="1" x14ac:dyDescent="0.25">
      <c r="Y749" s="1"/>
      <c r="AR749" s="1"/>
      <c r="AS749" s="1"/>
      <c r="AT749" s="1"/>
      <c r="AU749" s="1"/>
      <c r="AV749" s="1"/>
      <c r="AW749" s="1"/>
      <c r="AX749" s="1"/>
      <c r="AY749" s="1"/>
    </row>
    <row r="750" spans="25:51" ht="15.75" customHeight="1" x14ac:dyDescent="0.25">
      <c r="Y750" s="1"/>
      <c r="AR750" s="1"/>
      <c r="AS750" s="1"/>
      <c r="AT750" s="1"/>
      <c r="AU750" s="1"/>
      <c r="AV750" s="1"/>
      <c r="AW750" s="1"/>
      <c r="AX750" s="1"/>
      <c r="AY750" s="1"/>
    </row>
    <row r="751" spans="25:51" ht="15.75" customHeight="1" x14ac:dyDescent="0.25">
      <c r="Y751" s="1"/>
      <c r="AR751" s="1"/>
      <c r="AS751" s="1"/>
      <c r="AT751" s="1"/>
      <c r="AU751" s="1"/>
      <c r="AV751" s="1"/>
      <c r="AW751" s="1"/>
      <c r="AX751" s="1"/>
      <c r="AY751" s="1"/>
    </row>
    <row r="752" spans="25:51" ht="15.75" customHeight="1" x14ac:dyDescent="0.25">
      <c r="Y752" s="1"/>
      <c r="AR752" s="1"/>
      <c r="AS752" s="1"/>
      <c r="AT752" s="1"/>
      <c r="AU752" s="1"/>
      <c r="AV752" s="1"/>
      <c r="AW752" s="1"/>
      <c r="AX752" s="1"/>
      <c r="AY752" s="1"/>
    </row>
    <row r="753" spans="25:51" ht="15.75" customHeight="1" x14ac:dyDescent="0.25">
      <c r="Y753" s="1"/>
      <c r="AR753" s="1"/>
      <c r="AS753" s="1"/>
      <c r="AT753" s="1"/>
      <c r="AU753" s="1"/>
      <c r="AV753" s="1"/>
      <c r="AW753" s="1"/>
      <c r="AX753" s="1"/>
      <c r="AY753" s="1"/>
    </row>
    <row r="754" spans="25:51" ht="15.75" customHeight="1" x14ac:dyDescent="0.25">
      <c r="Y754" s="1"/>
      <c r="AR754" s="1"/>
      <c r="AS754" s="1"/>
      <c r="AT754" s="1"/>
      <c r="AU754" s="1"/>
      <c r="AV754" s="1"/>
      <c r="AW754" s="1"/>
      <c r="AX754" s="1"/>
      <c r="AY754" s="1"/>
    </row>
    <row r="755" spans="25:51" ht="15.75" customHeight="1" x14ac:dyDescent="0.25">
      <c r="Y755" s="1"/>
      <c r="AR755" s="1"/>
      <c r="AS755" s="1"/>
      <c r="AT755" s="1"/>
      <c r="AU755" s="1"/>
      <c r="AV755" s="1"/>
      <c r="AW755" s="1"/>
      <c r="AX755" s="1"/>
      <c r="AY755" s="1"/>
    </row>
    <row r="756" spans="25:51" ht="15.75" customHeight="1" x14ac:dyDescent="0.25">
      <c r="Y756" s="1"/>
      <c r="AR756" s="1"/>
      <c r="AS756" s="1"/>
      <c r="AT756" s="1"/>
      <c r="AU756" s="1"/>
      <c r="AV756" s="1"/>
      <c r="AW756" s="1"/>
      <c r="AX756" s="1"/>
      <c r="AY756" s="1"/>
    </row>
    <row r="757" spans="25:51" ht="15.75" customHeight="1" x14ac:dyDescent="0.25">
      <c r="Y757" s="1"/>
      <c r="AR757" s="1"/>
      <c r="AS757" s="1"/>
      <c r="AT757" s="1"/>
      <c r="AU757" s="1"/>
      <c r="AV757" s="1"/>
      <c r="AW757" s="1"/>
      <c r="AX757" s="1"/>
      <c r="AY757" s="1"/>
    </row>
    <row r="758" spans="25:51" ht="15.75" customHeight="1" x14ac:dyDescent="0.25">
      <c r="Y758" s="1"/>
      <c r="AR758" s="1"/>
      <c r="AS758" s="1"/>
      <c r="AT758" s="1"/>
      <c r="AU758" s="1"/>
      <c r="AV758" s="1"/>
      <c r="AW758" s="1"/>
      <c r="AX758" s="1"/>
      <c r="AY758" s="1"/>
    </row>
    <row r="759" spans="25:51" ht="15.75" customHeight="1" x14ac:dyDescent="0.25">
      <c r="Y759" s="1"/>
      <c r="AR759" s="1"/>
      <c r="AS759" s="1"/>
      <c r="AT759" s="1"/>
      <c r="AU759" s="1"/>
      <c r="AV759" s="1"/>
      <c r="AW759" s="1"/>
      <c r="AX759" s="1"/>
      <c r="AY759" s="1"/>
    </row>
    <row r="760" spans="25:51" ht="15.75" customHeight="1" x14ac:dyDescent="0.25">
      <c r="Y760" s="1"/>
      <c r="AR760" s="1"/>
      <c r="AS760" s="1"/>
      <c r="AT760" s="1"/>
      <c r="AU760" s="1"/>
      <c r="AV760" s="1"/>
      <c r="AW760" s="1"/>
      <c r="AX760" s="1"/>
      <c r="AY760" s="1"/>
    </row>
    <row r="761" spans="25:51" ht="15.75" customHeight="1" x14ac:dyDescent="0.25">
      <c r="Y761" s="1"/>
      <c r="AR761" s="1"/>
      <c r="AS761" s="1"/>
      <c r="AT761" s="1"/>
      <c r="AU761" s="1"/>
      <c r="AV761" s="1"/>
      <c r="AW761" s="1"/>
      <c r="AX761" s="1"/>
      <c r="AY761" s="1"/>
    </row>
    <row r="762" spans="25:51" ht="15.75" customHeight="1" x14ac:dyDescent="0.25">
      <c r="Y762" s="1"/>
      <c r="AR762" s="1"/>
      <c r="AS762" s="1"/>
      <c r="AT762" s="1"/>
      <c r="AU762" s="1"/>
      <c r="AV762" s="1"/>
      <c r="AW762" s="1"/>
      <c r="AX762" s="1"/>
      <c r="AY762" s="1"/>
    </row>
    <row r="763" spans="25:51" ht="15.75" customHeight="1" x14ac:dyDescent="0.25">
      <c r="Y763" s="1"/>
      <c r="AR763" s="1"/>
      <c r="AS763" s="1"/>
      <c r="AT763" s="1"/>
      <c r="AU763" s="1"/>
      <c r="AV763" s="1"/>
      <c r="AW763" s="1"/>
      <c r="AX763" s="1"/>
      <c r="AY763" s="1"/>
    </row>
    <row r="764" spans="25:51" ht="15.75" customHeight="1" x14ac:dyDescent="0.25">
      <c r="Y764" s="1"/>
      <c r="AR764" s="1"/>
      <c r="AS764" s="1"/>
      <c r="AT764" s="1"/>
      <c r="AU764" s="1"/>
      <c r="AV764" s="1"/>
      <c r="AW764" s="1"/>
      <c r="AX764" s="1"/>
      <c r="AY764" s="1"/>
    </row>
    <row r="765" spans="25:51" ht="15.75" customHeight="1" x14ac:dyDescent="0.25">
      <c r="Y765" s="1"/>
      <c r="AR765" s="1"/>
      <c r="AS765" s="1"/>
      <c r="AT765" s="1"/>
      <c r="AU765" s="1"/>
      <c r="AV765" s="1"/>
      <c r="AW765" s="1"/>
      <c r="AX765" s="1"/>
      <c r="AY765" s="1"/>
    </row>
    <row r="766" spans="25:51" ht="15.75" customHeight="1" x14ac:dyDescent="0.25">
      <c r="Y766" s="1"/>
      <c r="AR766" s="1"/>
      <c r="AS766" s="1"/>
      <c r="AT766" s="1"/>
      <c r="AU766" s="1"/>
      <c r="AV766" s="1"/>
      <c r="AW766" s="1"/>
      <c r="AX766" s="1"/>
      <c r="AY766" s="1"/>
    </row>
    <row r="767" spans="25:51" ht="15.75" customHeight="1" x14ac:dyDescent="0.25">
      <c r="Y767" s="1"/>
      <c r="AR767" s="1"/>
      <c r="AS767" s="1"/>
      <c r="AT767" s="1"/>
      <c r="AU767" s="1"/>
      <c r="AV767" s="1"/>
      <c r="AW767" s="1"/>
      <c r="AX767" s="1"/>
      <c r="AY767" s="1"/>
    </row>
    <row r="768" spans="25:51" ht="15.75" customHeight="1" x14ac:dyDescent="0.25">
      <c r="Y768" s="1"/>
      <c r="AR768" s="1"/>
      <c r="AS768" s="1"/>
      <c r="AT768" s="1"/>
      <c r="AU768" s="1"/>
      <c r="AV768" s="1"/>
      <c r="AW768" s="1"/>
      <c r="AX768" s="1"/>
      <c r="AY768" s="1"/>
    </row>
    <row r="769" spans="25:51" ht="15.75" customHeight="1" x14ac:dyDescent="0.25">
      <c r="Y769" s="1"/>
      <c r="AR769" s="1"/>
      <c r="AS769" s="1"/>
      <c r="AT769" s="1"/>
      <c r="AU769" s="1"/>
      <c r="AV769" s="1"/>
      <c r="AW769" s="1"/>
      <c r="AX769" s="1"/>
      <c r="AY769" s="1"/>
    </row>
    <row r="770" spans="25:51" ht="15.75" customHeight="1" x14ac:dyDescent="0.25">
      <c r="Y770" s="1"/>
      <c r="AR770" s="1"/>
      <c r="AS770" s="1"/>
      <c r="AT770" s="1"/>
      <c r="AU770" s="1"/>
      <c r="AV770" s="1"/>
      <c r="AW770" s="1"/>
      <c r="AX770" s="1"/>
      <c r="AY770" s="1"/>
    </row>
    <row r="771" spans="25:51" ht="15.75" customHeight="1" x14ac:dyDescent="0.25">
      <c r="Y771" s="1"/>
      <c r="AR771" s="1"/>
      <c r="AS771" s="1"/>
      <c r="AT771" s="1"/>
      <c r="AU771" s="1"/>
      <c r="AV771" s="1"/>
      <c r="AW771" s="1"/>
      <c r="AX771" s="1"/>
      <c r="AY771" s="1"/>
    </row>
    <row r="772" spans="25:51" ht="15.75" customHeight="1" x14ac:dyDescent="0.25">
      <c r="Y772" s="1"/>
      <c r="AR772" s="1"/>
      <c r="AS772" s="1"/>
      <c r="AT772" s="1"/>
      <c r="AU772" s="1"/>
      <c r="AV772" s="1"/>
      <c r="AW772" s="1"/>
      <c r="AX772" s="1"/>
      <c r="AY772" s="1"/>
    </row>
    <row r="773" spans="25:51" ht="15.75" customHeight="1" x14ac:dyDescent="0.25">
      <c r="Y773" s="1"/>
      <c r="AR773" s="1"/>
      <c r="AS773" s="1"/>
      <c r="AT773" s="1"/>
      <c r="AU773" s="1"/>
      <c r="AV773" s="1"/>
      <c r="AW773" s="1"/>
      <c r="AX773" s="1"/>
      <c r="AY773" s="1"/>
    </row>
    <row r="774" spans="25:51" ht="15.75" customHeight="1" x14ac:dyDescent="0.25">
      <c r="Y774" s="1"/>
      <c r="AR774" s="1"/>
      <c r="AS774" s="1"/>
      <c r="AT774" s="1"/>
      <c r="AU774" s="1"/>
      <c r="AV774" s="1"/>
      <c r="AW774" s="1"/>
      <c r="AX774" s="1"/>
      <c r="AY774" s="1"/>
    </row>
    <row r="775" spans="25:51" ht="15.75" customHeight="1" x14ac:dyDescent="0.25">
      <c r="Y775" s="1"/>
      <c r="AR775" s="1"/>
      <c r="AS775" s="1"/>
      <c r="AT775" s="1"/>
      <c r="AU775" s="1"/>
      <c r="AV775" s="1"/>
      <c r="AW775" s="1"/>
      <c r="AX775" s="1"/>
      <c r="AY775" s="1"/>
    </row>
    <row r="776" spans="25:51" ht="15.75" customHeight="1" x14ac:dyDescent="0.25">
      <c r="Y776" s="1"/>
      <c r="AR776" s="1"/>
      <c r="AS776" s="1"/>
      <c r="AT776" s="1"/>
      <c r="AU776" s="1"/>
      <c r="AV776" s="1"/>
      <c r="AW776" s="1"/>
      <c r="AX776" s="1"/>
      <c r="AY776" s="1"/>
    </row>
    <row r="777" spans="25:51" ht="15.75" customHeight="1" x14ac:dyDescent="0.25">
      <c r="Y777" s="1"/>
      <c r="AR777" s="1"/>
      <c r="AS777" s="1"/>
      <c r="AT777" s="1"/>
      <c r="AU777" s="1"/>
      <c r="AV777" s="1"/>
      <c r="AW777" s="1"/>
      <c r="AX777" s="1"/>
      <c r="AY777" s="1"/>
    </row>
    <row r="778" spans="25:51" ht="15.75" customHeight="1" x14ac:dyDescent="0.25">
      <c r="Y778" s="1"/>
      <c r="AR778" s="1"/>
      <c r="AS778" s="1"/>
      <c r="AT778" s="1"/>
      <c r="AU778" s="1"/>
      <c r="AV778" s="1"/>
      <c r="AW778" s="1"/>
      <c r="AX778" s="1"/>
      <c r="AY778" s="1"/>
    </row>
    <row r="779" spans="25:51" ht="15.75" customHeight="1" x14ac:dyDescent="0.25">
      <c r="Y779" s="1"/>
      <c r="AR779" s="1"/>
      <c r="AS779" s="1"/>
      <c r="AT779" s="1"/>
      <c r="AU779" s="1"/>
      <c r="AV779" s="1"/>
      <c r="AW779" s="1"/>
      <c r="AX779" s="1"/>
      <c r="AY779" s="1"/>
    </row>
    <row r="780" spans="25:51" ht="15.75" customHeight="1" x14ac:dyDescent="0.25">
      <c r="Y780" s="1"/>
      <c r="AR780" s="1"/>
      <c r="AS780" s="1"/>
      <c r="AT780" s="1"/>
      <c r="AU780" s="1"/>
      <c r="AV780" s="1"/>
      <c r="AW780" s="1"/>
      <c r="AX780" s="1"/>
      <c r="AY780" s="1"/>
    </row>
    <row r="781" spans="25:51" ht="15.75" customHeight="1" x14ac:dyDescent="0.25">
      <c r="Y781" s="1"/>
      <c r="AR781" s="1"/>
      <c r="AS781" s="1"/>
      <c r="AT781" s="1"/>
      <c r="AU781" s="1"/>
      <c r="AV781" s="1"/>
      <c r="AW781" s="1"/>
      <c r="AX781" s="1"/>
      <c r="AY781" s="1"/>
    </row>
    <row r="782" spans="25:51" ht="15.75" customHeight="1" x14ac:dyDescent="0.25">
      <c r="Y782" s="1"/>
      <c r="AR782" s="1"/>
      <c r="AS782" s="1"/>
      <c r="AT782" s="1"/>
      <c r="AU782" s="1"/>
      <c r="AV782" s="1"/>
      <c r="AW782" s="1"/>
      <c r="AX782" s="1"/>
      <c r="AY782" s="1"/>
    </row>
    <row r="783" spans="25:51" ht="15.75" customHeight="1" x14ac:dyDescent="0.25">
      <c r="Y783" s="1"/>
      <c r="AR783" s="1"/>
      <c r="AS783" s="1"/>
      <c r="AT783" s="1"/>
      <c r="AU783" s="1"/>
      <c r="AV783" s="1"/>
      <c r="AW783" s="1"/>
      <c r="AX783" s="1"/>
      <c r="AY783" s="1"/>
    </row>
    <row r="784" spans="25:51" ht="15.75" customHeight="1" x14ac:dyDescent="0.25">
      <c r="Y784" s="1"/>
      <c r="AR784" s="1"/>
      <c r="AS784" s="1"/>
      <c r="AT784" s="1"/>
      <c r="AU784" s="1"/>
      <c r="AV784" s="1"/>
      <c r="AW784" s="1"/>
      <c r="AX784" s="1"/>
      <c r="AY784" s="1"/>
    </row>
    <row r="785" spans="25:51" ht="15.75" customHeight="1" x14ac:dyDescent="0.25">
      <c r="Y785" s="1"/>
      <c r="AR785" s="1"/>
      <c r="AS785" s="1"/>
      <c r="AT785" s="1"/>
      <c r="AU785" s="1"/>
      <c r="AV785" s="1"/>
      <c r="AW785" s="1"/>
      <c r="AX785" s="1"/>
      <c r="AY785" s="1"/>
    </row>
    <row r="786" spans="25:51" ht="15.75" customHeight="1" x14ac:dyDescent="0.25">
      <c r="Y786" s="1"/>
      <c r="AR786" s="1"/>
      <c r="AS786" s="1"/>
      <c r="AT786" s="1"/>
      <c r="AU786" s="1"/>
      <c r="AV786" s="1"/>
      <c r="AW786" s="1"/>
      <c r="AX786" s="1"/>
      <c r="AY786" s="1"/>
    </row>
    <row r="787" spans="25:51" ht="15.75" customHeight="1" x14ac:dyDescent="0.25">
      <c r="Y787" s="1"/>
      <c r="AR787" s="1"/>
      <c r="AS787" s="1"/>
      <c r="AT787" s="1"/>
      <c r="AU787" s="1"/>
      <c r="AV787" s="1"/>
      <c r="AW787" s="1"/>
      <c r="AX787" s="1"/>
      <c r="AY787" s="1"/>
    </row>
    <row r="788" spans="25:51" ht="15.75" customHeight="1" x14ac:dyDescent="0.25">
      <c r="Y788" s="1"/>
      <c r="AR788" s="1"/>
      <c r="AS788" s="1"/>
      <c r="AT788" s="1"/>
      <c r="AU788" s="1"/>
      <c r="AV788" s="1"/>
      <c r="AW788" s="1"/>
      <c r="AX788" s="1"/>
      <c r="AY788" s="1"/>
    </row>
    <row r="789" spans="25:51" ht="15.75" customHeight="1" x14ac:dyDescent="0.25">
      <c r="Y789" s="1"/>
      <c r="AR789" s="1"/>
      <c r="AS789" s="1"/>
      <c r="AT789" s="1"/>
      <c r="AU789" s="1"/>
      <c r="AV789" s="1"/>
      <c r="AW789" s="1"/>
      <c r="AX789" s="1"/>
      <c r="AY789" s="1"/>
    </row>
    <row r="790" spans="25:51" ht="15.75" customHeight="1" x14ac:dyDescent="0.25">
      <c r="Y790" s="1"/>
      <c r="AR790" s="1"/>
      <c r="AS790" s="1"/>
      <c r="AT790" s="1"/>
      <c r="AU790" s="1"/>
      <c r="AV790" s="1"/>
      <c r="AW790" s="1"/>
      <c r="AX790" s="1"/>
      <c r="AY790" s="1"/>
    </row>
    <row r="791" spans="25:51" ht="15.75" customHeight="1" x14ac:dyDescent="0.25">
      <c r="Y791" s="1"/>
      <c r="AR791" s="1"/>
      <c r="AS791" s="1"/>
      <c r="AT791" s="1"/>
      <c r="AU791" s="1"/>
      <c r="AV791" s="1"/>
      <c r="AW791" s="1"/>
      <c r="AX791" s="1"/>
      <c r="AY791" s="1"/>
    </row>
    <row r="792" spans="25:51" ht="15.75" customHeight="1" x14ac:dyDescent="0.25">
      <c r="Y792" s="1"/>
      <c r="AR792" s="1"/>
      <c r="AS792" s="1"/>
      <c r="AT792" s="1"/>
      <c r="AU792" s="1"/>
      <c r="AV792" s="1"/>
      <c r="AW792" s="1"/>
      <c r="AX792" s="1"/>
      <c r="AY792" s="1"/>
    </row>
    <row r="793" spans="25:51" ht="15.75" customHeight="1" x14ac:dyDescent="0.25">
      <c r="Y793" s="1"/>
      <c r="AR793" s="1"/>
      <c r="AS793" s="1"/>
      <c r="AT793" s="1"/>
      <c r="AU793" s="1"/>
      <c r="AV793" s="1"/>
      <c r="AW793" s="1"/>
      <c r="AX793" s="1"/>
      <c r="AY793" s="1"/>
    </row>
    <row r="794" spans="25:51" ht="15.75" customHeight="1" x14ac:dyDescent="0.25">
      <c r="Y794" s="1"/>
      <c r="AR794" s="1"/>
      <c r="AS794" s="1"/>
      <c r="AT794" s="1"/>
      <c r="AU794" s="1"/>
      <c r="AV794" s="1"/>
      <c r="AW794" s="1"/>
      <c r="AX794" s="1"/>
      <c r="AY794" s="1"/>
    </row>
    <row r="795" spans="25:51" ht="15.75" customHeight="1" x14ac:dyDescent="0.25">
      <c r="Y795" s="1"/>
      <c r="AR795" s="1"/>
      <c r="AS795" s="1"/>
      <c r="AT795" s="1"/>
      <c r="AU795" s="1"/>
      <c r="AV795" s="1"/>
      <c r="AW795" s="1"/>
      <c r="AX795" s="1"/>
      <c r="AY795" s="1"/>
    </row>
    <row r="796" spans="25:51" ht="15.75" customHeight="1" x14ac:dyDescent="0.25">
      <c r="Y796" s="1"/>
      <c r="AR796" s="1"/>
      <c r="AS796" s="1"/>
      <c r="AT796" s="1"/>
      <c r="AU796" s="1"/>
      <c r="AV796" s="1"/>
      <c r="AW796" s="1"/>
      <c r="AX796" s="1"/>
      <c r="AY796" s="1"/>
    </row>
    <row r="797" spans="25:51" ht="15.75" customHeight="1" x14ac:dyDescent="0.25">
      <c r="Y797" s="1"/>
      <c r="AR797" s="1"/>
      <c r="AS797" s="1"/>
      <c r="AT797" s="1"/>
      <c r="AU797" s="1"/>
      <c r="AV797" s="1"/>
      <c r="AW797" s="1"/>
      <c r="AX797" s="1"/>
      <c r="AY797" s="1"/>
    </row>
    <row r="798" spans="25:51" ht="15.75" customHeight="1" x14ac:dyDescent="0.25">
      <c r="Y798" s="1"/>
      <c r="AR798" s="1"/>
      <c r="AS798" s="1"/>
      <c r="AT798" s="1"/>
      <c r="AU798" s="1"/>
      <c r="AV798" s="1"/>
      <c r="AW798" s="1"/>
      <c r="AX798" s="1"/>
      <c r="AY798" s="1"/>
    </row>
    <row r="799" spans="25:51" ht="15.75" customHeight="1" x14ac:dyDescent="0.25">
      <c r="Y799" s="1"/>
      <c r="AR799" s="1"/>
      <c r="AS799" s="1"/>
      <c r="AT799" s="1"/>
      <c r="AU799" s="1"/>
      <c r="AV799" s="1"/>
      <c r="AW799" s="1"/>
      <c r="AX799" s="1"/>
      <c r="AY799" s="1"/>
    </row>
    <row r="800" spans="25:51" ht="15.75" customHeight="1" x14ac:dyDescent="0.25">
      <c r="Y800" s="1"/>
      <c r="AR800" s="1"/>
      <c r="AS800" s="1"/>
      <c r="AT800" s="1"/>
      <c r="AU800" s="1"/>
      <c r="AV800" s="1"/>
      <c r="AW800" s="1"/>
      <c r="AX800" s="1"/>
      <c r="AY800" s="1"/>
    </row>
    <row r="801" spans="25:51" ht="15.75" customHeight="1" x14ac:dyDescent="0.25">
      <c r="Y801" s="1"/>
      <c r="AR801" s="1"/>
      <c r="AS801" s="1"/>
      <c r="AT801" s="1"/>
      <c r="AU801" s="1"/>
      <c r="AV801" s="1"/>
      <c r="AW801" s="1"/>
      <c r="AX801" s="1"/>
      <c r="AY801" s="1"/>
    </row>
    <row r="802" spans="25:51" ht="15.75" customHeight="1" x14ac:dyDescent="0.25">
      <c r="Y802" s="1"/>
      <c r="AR802" s="1"/>
      <c r="AS802" s="1"/>
      <c r="AT802" s="1"/>
      <c r="AU802" s="1"/>
      <c r="AV802" s="1"/>
      <c r="AW802" s="1"/>
      <c r="AX802" s="1"/>
      <c r="AY802" s="1"/>
    </row>
    <row r="803" spans="25:51" ht="15.75" customHeight="1" x14ac:dyDescent="0.25">
      <c r="Y803" s="1"/>
      <c r="AR803" s="1"/>
      <c r="AS803" s="1"/>
      <c r="AT803" s="1"/>
      <c r="AU803" s="1"/>
      <c r="AV803" s="1"/>
      <c r="AW803" s="1"/>
      <c r="AX803" s="1"/>
      <c r="AY803" s="1"/>
    </row>
    <row r="804" spans="25:51" ht="15.75" customHeight="1" x14ac:dyDescent="0.25">
      <c r="Y804" s="1"/>
      <c r="AR804" s="1"/>
      <c r="AS804" s="1"/>
      <c r="AT804" s="1"/>
      <c r="AU804" s="1"/>
      <c r="AV804" s="1"/>
      <c r="AW804" s="1"/>
      <c r="AX804" s="1"/>
      <c r="AY804" s="1"/>
    </row>
    <row r="805" spans="25:51" ht="15.75" customHeight="1" x14ac:dyDescent="0.25">
      <c r="Y805" s="1"/>
      <c r="AR805" s="1"/>
      <c r="AS805" s="1"/>
      <c r="AT805" s="1"/>
      <c r="AU805" s="1"/>
      <c r="AV805" s="1"/>
      <c r="AW805" s="1"/>
      <c r="AX805" s="1"/>
      <c r="AY805" s="1"/>
    </row>
    <row r="806" spans="25:51" ht="15.75" customHeight="1" x14ac:dyDescent="0.25">
      <c r="Y806" s="1"/>
      <c r="AR806" s="1"/>
      <c r="AS806" s="1"/>
      <c r="AT806" s="1"/>
      <c r="AU806" s="1"/>
      <c r="AV806" s="1"/>
      <c r="AW806" s="1"/>
      <c r="AX806" s="1"/>
      <c r="AY806" s="1"/>
    </row>
    <row r="807" spans="25:51" ht="15.75" customHeight="1" x14ac:dyDescent="0.25">
      <c r="Y807" s="1"/>
      <c r="AR807" s="1"/>
      <c r="AS807" s="1"/>
      <c r="AT807" s="1"/>
      <c r="AU807" s="1"/>
      <c r="AV807" s="1"/>
      <c r="AW807" s="1"/>
      <c r="AX807" s="1"/>
      <c r="AY807" s="1"/>
    </row>
    <row r="808" spans="25:51" ht="15.75" customHeight="1" x14ac:dyDescent="0.25">
      <c r="Y808" s="1"/>
      <c r="AR808" s="1"/>
      <c r="AS808" s="1"/>
      <c r="AT808" s="1"/>
      <c r="AU808" s="1"/>
      <c r="AV808" s="1"/>
      <c r="AW808" s="1"/>
      <c r="AX808" s="1"/>
      <c r="AY808" s="1"/>
    </row>
    <row r="809" spans="25:51" ht="15.75" customHeight="1" x14ac:dyDescent="0.25">
      <c r="Y809" s="1"/>
      <c r="AR809" s="1"/>
      <c r="AS809" s="1"/>
      <c r="AT809" s="1"/>
      <c r="AU809" s="1"/>
      <c r="AV809" s="1"/>
      <c r="AW809" s="1"/>
      <c r="AX809" s="1"/>
      <c r="AY809" s="1"/>
    </row>
    <row r="810" spans="25:51" ht="15.75" customHeight="1" x14ac:dyDescent="0.25">
      <c r="Y810" s="1"/>
      <c r="AR810" s="1"/>
      <c r="AS810" s="1"/>
      <c r="AT810" s="1"/>
      <c r="AU810" s="1"/>
      <c r="AV810" s="1"/>
      <c r="AW810" s="1"/>
      <c r="AX810" s="1"/>
      <c r="AY810" s="1"/>
    </row>
    <row r="811" spans="25:51" ht="15.75" customHeight="1" x14ac:dyDescent="0.25">
      <c r="Y811" s="1"/>
      <c r="AR811" s="1"/>
      <c r="AS811" s="1"/>
      <c r="AT811" s="1"/>
      <c r="AU811" s="1"/>
      <c r="AV811" s="1"/>
      <c r="AW811" s="1"/>
      <c r="AX811" s="1"/>
      <c r="AY811" s="1"/>
    </row>
    <row r="812" spans="25:51" ht="15.75" customHeight="1" x14ac:dyDescent="0.25">
      <c r="Y812" s="1"/>
      <c r="AR812" s="1"/>
      <c r="AS812" s="1"/>
      <c r="AT812" s="1"/>
      <c r="AU812" s="1"/>
      <c r="AV812" s="1"/>
      <c r="AW812" s="1"/>
      <c r="AX812" s="1"/>
      <c r="AY812" s="1"/>
    </row>
    <row r="813" spans="25:51" ht="15.75" customHeight="1" x14ac:dyDescent="0.25">
      <c r="Y813" s="1"/>
      <c r="AR813" s="1"/>
      <c r="AS813" s="1"/>
      <c r="AT813" s="1"/>
      <c r="AU813" s="1"/>
      <c r="AV813" s="1"/>
      <c r="AW813" s="1"/>
      <c r="AX813" s="1"/>
      <c r="AY813" s="1"/>
    </row>
    <row r="814" spans="25:51" ht="15.75" customHeight="1" x14ac:dyDescent="0.25">
      <c r="Y814" s="1"/>
      <c r="AR814" s="1"/>
      <c r="AS814" s="1"/>
      <c r="AT814" s="1"/>
      <c r="AU814" s="1"/>
      <c r="AV814" s="1"/>
      <c r="AW814" s="1"/>
      <c r="AX814" s="1"/>
      <c r="AY814" s="1"/>
    </row>
    <row r="815" spans="25:51" ht="15.75" customHeight="1" x14ac:dyDescent="0.25">
      <c r="Y815" s="1"/>
      <c r="AR815" s="1"/>
      <c r="AS815" s="1"/>
      <c r="AT815" s="1"/>
      <c r="AU815" s="1"/>
      <c r="AV815" s="1"/>
      <c r="AW815" s="1"/>
      <c r="AX815" s="1"/>
      <c r="AY815" s="1"/>
    </row>
    <row r="816" spans="25:51" ht="15.75" customHeight="1" x14ac:dyDescent="0.25">
      <c r="Y816" s="1"/>
      <c r="AR816" s="1"/>
      <c r="AS816" s="1"/>
      <c r="AT816" s="1"/>
      <c r="AU816" s="1"/>
      <c r="AV816" s="1"/>
      <c r="AW816" s="1"/>
      <c r="AX816" s="1"/>
      <c r="AY816" s="1"/>
    </row>
    <row r="817" spans="25:51" ht="15.75" customHeight="1" x14ac:dyDescent="0.25">
      <c r="Y817" s="1"/>
      <c r="AR817" s="1"/>
      <c r="AS817" s="1"/>
      <c r="AT817" s="1"/>
      <c r="AU817" s="1"/>
      <c r="AV817" s="1"/>
      <c r="AW817" s="1"/>
      <c r="AX817" s="1"/>
      <c r="AY817" s="1"/>
    </row>
    <row r="818" spans="25:51" ht="15.75" customHeight="1" x14ac:dyDescent="0.25">
      <c r="Y818" s="1"/>
      <c r="AR818" s="1"/>
      <c r="AS818" s="1"/>
      <c r="AT818" s="1"/>
      <c r="AU818" s="1"/>
      <c r="AV818" s="1"/>
      <c r="AW818" s="1"/>
      <c r="AX818" s="1"/>
      <c r="AY818" s="1"/>
    </row>
    <row r="819" spans="25:51" ht="15.75" customHeight="1" x14ac:dyDescent="0.25">
      <c r="Y819" s="1"/>
      <c r="AR819" s="1"/>
      <c r="AS819" s="1"/>
      <c r="AT819" s="1"/>
      <c r="AU819" s="1"/>
      <c r="AV819" s="1"/>
      <c r="AW819" s="1"/>
      <c r="AX819" s="1"/>
      <c r="AY819" s="1"/>
    </row>
    <row r="820" spans="25:51" ht="15.75" customHeight="1" x14ac:dyDescent="0.25">
      <c r="Y820" s="1"/>
      <c r="AR820" s="1"/>
      <c r="AS820" s="1"/>
      <c r="AT820" s="1"/>
      <c r="AU820" s="1"/>
      <c r="AV820" s="1"/>
      <c r="AW820" s="1"/>
      <c r="AX820" s="1"/>
      <c r="AY820" s="1"/>
    </row>
    <row r="821" spans="25:51" ht="15.75" customHeight="1" x14ac:dyDescent="0.25">
      <c r="Y821" s="1"/>
      <c r="AR821" s="1"/>
      <c r="AS821" s="1"/>
      <c r="AT821" s="1"/>
      <c r="AU821" s="1"/>
      <c r="AV821" s="1"/>
      <c r="AW821" s="1"/>
      <c r="AX821" s="1"/>
      <c r="AY821" s="1"/>
    </row>
    <row r="822" spans="25:51" ht="15.75" customHeight="1" x14ac:dyDescent="0.25">
      <c r="Y822" s="1"/>
      <c r="AR822" s="1"/>
      <c r="AS822" s="1"/>
      <c r="AT822" s="1"/>
      <c r="AU822" s="1"/>
      <c r="AV822" s="1"/>
      <c r="AW822" s="1"/>
      <c r="AX822" s="1"/>
      <c r="AY822" s="1"/>
    </row>
    <row r="823" spans="25:51" ht="15.75" customHeight="1" x14ac:dyDescent="0.25">
      <c r="Y823" s="1"/>
      <c r="AR823" s="1"/>
      <c r="AS823" s="1"/>
      <c r="AT823" s="1"/>
      <c r="AU823" s="1"/>
      <c r="AV823" s="1"/>
      <c r="AW823" s="1"/>
      <c r="AX823" s="1"/>
      <c r="AY823" s="1"/>
    </row>
    <row r="824" spans="25:51" ht="15.75" customHeight="1" x14ac:dyDescent="0.25">
      <c r="Y824" s="1"/>
      <c r="AR824" s="1"/>
      <c r="AS824" s="1"/>
      <c r="AT824" s="1"/>
      <c r="AU824" s="1"/>
      <c r="AV824" s="1"/>
      <c r="AW824" s="1"/>
      <c r="AX824" s="1"/>
      <c r="AY824" s="1"/>
    </row>
    <row r="825" spans="25:51" ht="15.75" customHeight="1" x14ac:dyDescent="0.25">
      <c r="Y825" s="1"/>
      <c r="AR825" s="1"/>
      <c r="AS825" s="1"/>
      <c r="AT825" s="1"/>
      <c r="AU825" s="1"/>
      <c r="AV825" s="1"/>
      <c r="AW825" s="1"/>
      <c r="AX825" s="1"/>
      <c r="AY825" s="1"/>
    </row>
    <row r="826" spans="25:51" ht="15.75" customHeight="1" x14ac:dyDescent="0.25">
      <c r="Y826" s="1"/>
      <c r="AR826" s="1"/>
      <c r="AS826" s="1"/>
      <c r="AT826" s="1"/>
      <c r="AU826" s="1"/>
      <c r="AV826" s="1"/>
      <c r="AW826" s="1"/>
      <c r="AX826" s="1"/>
      <c r="AY826" s="1"/>
    </row>
    <row r="827" spans="25:51" ht="15.75" customHeight="1" x14ac:dyDescent="0.25">
      <c r="Y827" s="1"/>
      <c r="AR827" s="1"/>
      <c r="AS827" s="1"/>
      <c r="AT827" s="1"/>
      <c r="AU827" s="1"/>
      <c r="AV827" s="1"/>
      <c r="AW827" s="1"/>
      <c r="AX827" s="1"/>
      <c r="AY827" s="1"/>
    </row>
    <row r="828" spans="25:51" ht="15.75" customHeight="1" x14ac:dyDescent="0.25">
      <c r="Y828" s="1"/>
      <c r="AR828" s="1"/>
      <c r="AS828" s="1"/>
      <c r="AT828" s="1"/>
      <c r="AU828" s="1"/>
      <c r="AV828" s="1"/>
      <c r="AW828" s="1"/>
      <c r="AX828" s="1"/>
      <c r="AY828" s="1"/>
    </row>
    <row r="829" spans="25:51" ht="15.75" customHeight="1" x14ac:dyDescent="0.25">
      <c r="Y829" s="1"/>
      <c r="AR829" s="1"/>
      <c r="AS829" s="1"/>
      <c r="AT829" s="1"/>
      <c r="AU829" s="1"/>
      <c r="AV829" s="1"/>
      <c r="AW829" s="1"/>
      <c r="AX829" s="1"/>
      <c r="AY829" s="1"/>
    </row>
    <row r="830" spans="25:51" ht="15.75" customHeight="1" x14ac:dyDescent="0.25">
      <c r="Y830" s="1"/>
      <c r="AR830" s="1"/>
      <c r="AS830" s="1"/>
      <c r="AT830" s="1"/>
      <c r="AU830" s="1"/>
      <c r="AV830" s="1"/>
      <c r="AW830" s="1"/>
      <c r="AX830" s="1"/>
      <c r="AY830" s="1"/>
    </row>
    <row r="831" spans="25:51" ht="15.75" customHeight="1" x14ac:dyDescent="0.25">
      <c r="Y831" s="1"/>
      <c r="AR831" s="1"/>
      <c r="AS831" s="1"/>
      <c r="AT831" s="1"/>
      <c r="AU831" s="1"/>
      <c r="AV831" s="1"/>
      <c r="AW831" s="1"/>
      <c r="AX831" s="1"/>
      <c r="AY831" s="1"/>
    </row>
    <row r="832" spans="25:51" ht="15.75" customHeight="1" x14ac:dyDescent="0.25">
      <c r="Y832" s="1"/>
      <c r="AR832" s="1"/>
      <c r="AS832" s="1"/>
      <c r="AT832" s="1"/>
      <c r="AU832" s="1"/>
      <c r="AV832" s="1"/>
      <c r="AW832" s="1"/>
      <c r="AX832" s="1"/>
      <c r="AY832" s="1"/>
    </row>
    <row r="833" spans="25:51" ht="15.75" customHeight="1" x14ac:dyDescent="0.25">
      <c r="Y833" s="1"/>
      <c r="AR833" s="1"/>
      <c r="AS833" s="1"/>
      <c r="AT833" s="1"/>
      <c r="AU833" s="1"/>
      <c r="AV833" s="1"/>
      <c r="AW833" s="1"/>
      <c r="AX833" s="1"/>
      <c r="AY833" s="1"/>
    </row>
    <row r="834" spans="25:51" ht="15.75" customHeight="1" x14ac:dyDescent="0.25">
      <c r="Y834" s="1"/>
      <c r="AR834" s="1"/>
      <c r="AS834" s="1"/>
      <c r="AT834" s="1"/>
      <c r="AU834" s="1"/>
      <c r="AV834" s="1"/>
      <c r="AW834" s="1"/>
      <c r="AX834" s="1"/>
      <c r="AY834" s="1"/>
    </row>
    <row r="835" spans="25:51" ht="15.75" customHeight="1" x14ac:dyDescent="0.25">
      <c r="Y835" s="1"/>
      <c r="AR835" s="1"/>
      <c r="AS835" s="1"/>
      <c r="AT835" s="1"/>
      <c r="AU835" s="1"/>
      <c r="AV835" s="1"/>
      <c r="AW835" s="1"/>
      <c r="AX835" s="1"/>
      <c r="AY835" s="1"/>
    </row>
    <row r="836" spans="25:51" ht="15.75" customHeight="1" x14ac:dyDescent="0.25">
      <c r="Y836" s="1"/>
      <c r="AR836" s="1"/>
      <c r="AS836" s="1"/>
      <c r="AT836" s="1"/>
      <c r="AU836" s="1"/>
      <c r="AV836" s="1"/>
      <c r="AW836" s="1"/>
      <c r="AX836" s="1"/>
      <c r="AY836" s="1"/>
    </row>
    <row r="837" spans="25:51" ht="15.75" customHeight="1" x14ac:dyDescent="0.25">
      <c r="Y837" s="1"/>
      <c r="AR837" s="1"/>
      <c r="AS837" s="1"/>
      <c r="AT837" s="1"/>
      <c r="AU837" s="1"/>
      <c r="AV837" s="1"/>
      <c r="AW837" s="1"/>
      <c r="AX837" s="1"/>
      <c r="AY837" s="1"/>
    </row>
    <row r="838" spans="25:51" ht="15.75" customHeight="1" x14ac:dyDescent="0.25">
      <c r="Y838" s="1"/>
      <c r="AR838" s="1"/>
      <c r="AS838" s="1"/>
      <c r="AT838" s="1"/>
      <c r="AU838" s="1"/>
      <c r="AV838" s="1"/>
      <c r="AW838" s="1"/>
      <c r="AX838" s="1"/>
      <c r="AY838" s="1"/>
    </row>
    <row r="839" spans="25:51" ht="15.75" customHeight="1" x14ac:dyDescent="0.25">
      <c r="Y839" s="1"/>
      <c r="AR839" s="1"/>
      <c r="AS839" s="1"/>
      <c r="AT839" s="1"/>
      <c r="AU839" s="1"/>
      <c r="AV839" s="1"/>
      <c r="AW839" s="1"/>
      <c r="AX839" s="1"/>
      <c r="AY839" s="1"/>
    </row>
    <row r="840" spans="25:51" ht="15.75" customHeight="1" x14ac:dyDescent="0.25">
      <c r="Y840" s="1"/>
      <c r="AR840" s="1"/>
      <c r="AS840" s="1"/>
      <c r="AT840" s="1"/>
      <c r="AU840" s="1"/>
      <c r="AV840" s="1"/>
      <c r="AW840" s="1"/>
      <c r="AX840" s="1"/>
      <c r="AY840" s="1"/>
    </row>
    <row r="841" spans="25:51" ht="15.75" customHeight="1" x14ac:dyDescent="0.25">
      <c r="Y841" s="1"/>
      <c r="AR841" s="1"/>
      <c r="AS841" s="1"/>
      <c r="AT841" s="1"/>
      <c r="AU841" s="1"/>
      <c r="AV841" s="1"/>
      <c r="AW841" s="1"/>
      <c r="AX841" s="1"/>
      <c r="AY841" s="1"/>
    </row>
    <row r="842" spans="25:51" ht="15.75" customHeight="1" x14ac:dyDescent="0.25">
      <c r="Y842" s="1"/>
      <c r="AR842" s="1"/>
      <c r="AS842" s="1"/>
      <c r="AT842" s="1"/>
      <c r="AU842" s="1"/>
      <c r="AV842" s="1"/>
      <c r="AW842" s="1"/>
      <c r="AX842" s="1"/>
      <c r="AY842" s="1"/>
    </row>
    <row r="843" spans="25:51" ht="15.75" customHeight="1" x14ac:dyDescent="0.25">
      <c r="Y843" s="1"/>
      <c r="AR843" s="1"/>
      <c r="AS843" s="1"/>
      <c r="AT843" s="1"/>
      <c r="AU843" s="1"/>
      <c r="AV843" s="1"/>
      <c r="AW843" s="1"/>
      <c r="AX843" s="1"/>
      <c r="AY843" s="1"/>
    </row>
    <row r="844" spans="25:51" ht="15.75" customHeight="1" x14ac:dyDescent="0.25">
      <c r="Y844" s="1"/>
      <c r="AR844" s="1"/>
      <c r="AS844" s="1"/>
      <c r="AT844" s="1"/>
      <c r="AU844" s="1"/>
      <c r="AV844" s="1"/>
      <c r="AW844" s="1"/>
      <c r="AX844" s="1"/>
      <c r="AY844" s="1"/>
    </row>
    <row r="845" spans="25:51" ht="15.75" customHeight="1" x14ac:dyDescent="0.25">
      <c r="Y845" s="1"/>
      <c r="AR845" s="1"/>
      <c r="AS845" s="1"/>
      <c r="AT845" s="1"/>
      <c r="AU845" s="1"/>
      <c r="AV845" s="1"/>
      <c r="AW845" s="1"/>
      <c r="AX845" s="1"/>
      <c r="AY845" s="1"/>
    </row>
    <row r="846" spans="25:51" ht="15.75" customHeight="1" x14ac:dyDescent="0.25">
      <c r="Y846" s="1"/>
      <c r="AR846" s="1"/>
      <c r="AS846" s="1"/>
      <c r="AT846" s="1"/>
      <c r="AU846" s="1"/>
      <c r="AV846" s="1"/>
      <c r="AW846" s="1"/>
      <c r="AX846" s="1"/>
      <c r="AY846" s="1"/>
    </row>
    <row r="847" spans="25:51" ht="15.75" customHeight="1" x14ac:dyDescent="0.25">
      <c r="Y847" s="1"/>
      <c r="AR847" s="1"/>
      <c r="AS847" s="1"/>
      <c r="AT847" s="1"/>
      <c r="AU847" s="1"/>
      <c r="AV847" s="1"/>
      <c r="AW847" s="1"/>
      <c r="AX847" s="1"/>
      <c r="AY847" s="1"/>
    </row>
    <row r="848" spans="25:51" ht="15.75" customHeight="1" x14ac:dyDescent="0.25">
      <c r="Y848" s="1"/>
      <c r="AR848" s="1"/>
      <c r="AS848" s="1"/>
      <c r="AT848" s="1"/>
      <c r="AU848" s="1"/>
      <c r="AV848" s="1"/>
      <c r="AW848" s="1"/>
      <c r="AX848" s="1"/>
      <c r="AY848" s="1"/>
    </row>
    <row r="849" spans="25:51" ht="15.75" customHeight="1" x14ac:dyDescent="0.25">
      <c r="Y849" s="1"/>
      <c r="AR849" s="1"/>
      <c r="AS849" s="1"/>
      <c r="AT849" s="1"/>
      <c r="AU849" s="1"/>
      <c r="AV849" s="1"/>
      <c r="AW849" s="1"/>
      <c r="AX849" s="1"/>
      <c r="AY849" s="1"/>
    </row>
    <row r="850" spans="25:51" ht="15.75" customHeight="1" x14ac:dyDescent="0.25">
      <c r="Y850" s="1"/>
      <c r="AR850" s="1"/>
      <c r="AS850" s="1"/>
      <c r="AT850" s="1"/>
      <c r="AU850" s="1"/>
      <c r="AV850" s="1"/>
      <c r="AW850" s="1"/>
      <c r="AX850" s="1"/>
      <c r="AY850" s="1"/>
    </row>
    <row r="851" spans="25:51" ht="15.75" customHeight="1" x14ac:dyDescent="0.25">
      <c r="Y851" s="1"/>
      <c r="AR851" s="1"/>
      <c r="AS851" s="1"/>
      <c r="AT851" s="1"/>
      <c r="AU851" s="1"/>
      <c r="AV851" s="1"/>
      <c r="AW851" s="1"/>
      <c r="AX851" s="1"/>
      <c r="AY851" s="1"/>
    </row>
    <row r="852" spans="25:51" ht="15.75" customHeight="1" x14ac:dyDescent="0.25">
      <c r="Y852" s="1"/>
      <c r="AR852" s="1"/>
      <c r="AS852" s="1"/>
      <c r="AT852" s="1"/>
      <c r="AU852" s="1"/>
      <c r="AV852" s="1"/>
      <c r="AW852" s="1"/>
      <c r="AX852" s="1"/>
      <c r="AY852" s="1"/>
    </row>
    <row r="853" spans="25:51" ht="15.75" customHeight="1" x14ac:dyDescent="0.25">
      <c r="Y853" s="1"/>
      <c r="AR853" s="1"/>
      <c r="AS853" s="1"/>
      <c r="AT853" s="1"/>
      <c r="AU853" s="1"/>
      <c r="AV853" s="1"/>
      <c r="AW853" s="1"/>
      <c r="AX853" s="1"/>
      <c r="AY853" s="1"/>
    </row>
    <row r="854" spans="25:51" ht="15.75" customHeight="1" x14ac:dyDescent="0.25">
      <c r="Y854" s="1"/>
      <c r="AR854" s="1"/>
      <c r="AS854" s="1"/>
      <c r="AT854" s="1"/>
      <c r="AU854" s="1"/>
      <c r="AV854" s="1"/>
      <c r="AW854" s="1"/>
      <c r="AX854" s="1"/>
      <c r="AY854" s="1"/>
    </row>
    <row r="855" spans="25:51" ht="15.75" customHeight="1" x14ac:dyDescent="0.25">
      <c r="Y855" s="1"/>
      <c r="AR855" s="1"/>
      <c r="AS855" s="1"/>
      <c r="AT855" s="1"/>
      <c r="AU855" s="1"/>
      <c r="AV855" s="1"/>
      <c r="AW855" s="1"/>
      <c r="AX855" s="1"/>
      <c r="AY855" s="1"/>
    </row>
    <row r="856" spans="25:51" ht="15.75" customHeight="1" x14ac:dyDescent="0.25">
      <c r="Y856" s="1"/>
      <c r="AR856" s="1"/>
      <c r="AS856" s="1"/>
      <c r="AT856" s="1"/>
      <c r="AU856" s="1"/>
      <c r="AV856" s="1"/>
      <c r="AW856" s="1"/>
      <c r="AX856" s="1"/>
      <c r="AY856" s="1"/>
    </row>
    <row r="857" spans="25:51" ht="15.75" customHeight="1" x14ac:dyDescent="0.25">
      <c r="Y857" s="1"/>
      <c r="AR857" s="1"/>
      <c r="AS857" s="1"/>
      <c r="AT857" s="1"/>
      <c r="AU857" s="1"/>
      <c r="AV857" s="1"/>
      <c r="AW857" s="1"/>
      <c r="AX857" s="1"/>
      <c r="AY857" s="1"/>
    </row>
    <row r="858" spans="25:51" ht="15.75" customHeight="1" x14ac:dyDescent="0.25">
      <c r="Y858" s="1"/>
      <c r="AR858" s="1"/>
      <c r="AS858" s="1"/>
      <c r="AT858" s="1"/>
      <c r="AU858" s="1"/>
      <c r="AV858" s="1"/>
      <c r="AW858" s="1"/>
      <c r="AX858" s="1"/>
      <c r="AY858" s="1"/>
    </row>
    <row r="859" spans="25:51" ht="15.75" customHeight="1" x14ac:dyDescent="0.25">
      <c r="Y859" s="1"/>
      <c r="AR859" s="1"/>
      <c r="AS859" s="1"/>
      <c r="AT859" s="1"/>
      <c r="AU859" s="1"/>
      <c r="AV859" s="1"/>
      <c r="AW859" s="1"/>
      <c r="AX859" s="1"/>
      <c r="AY859" s="1"/>
    </row>
    <row r="860" spans="25:51" ht="15.75" customHeight="1" x14ac:dyDescent="0.25">
      <c r="Y860" s="1"/>
      <c r="AR860" s="1"/>
      <c r="AS860" s="1"/>
      <c r="AT860" s="1"/>
      <c r="AU860" s="1"/>
      <c r="AV860" s="1"/>
      <c r="AW860" s="1"/>
      <c r="AX860" s="1"/>
      <c r="AY860" s="1"/>
    </row>
    <row r="861" spans="25:51" ht="15.75" customHeight="1" x14ac:dyDescent="0.25">
      <c r="Y861" s="1"/>
      <c r="AR861" s="1"/>
      <c r="AS861" s="1"/>
      <c r="AT861" s="1"/>
      <c r="AU861" s="1"/>
      <c r="AV861" s="1"/>
      <c r="AW861" s="1"/>
      <c r="AX861" s="1"/>
      <c r="AY861" s="1"/>
    </row>
    <row r="862" spans="25:51" ht="15.75" customHeight="1" x14ac:dyDescent="0.25">
      <c r="Y862" s="1"/>
      <c r="AR862" s="1"/>
      <c r="AS862" s="1"/>
      <c r="AT862" s="1"/>
      <c r="AU862" s="1"/>
      <c r="AV862" s="1"/>
      <c r="AW862" s="1"/>
      <c r="AX862" s="1"/>
      <c r="AY862" s="1"/>
    </row>
    <row r="863" spans="25:51" ht="15.75" customHeight="1" x14ac:dyDescent="0.25">
      <c r="Y863" s="1"/>
      <c r="AR863" s="1"/>
      <c r="AS863" s="1"/>
      <c r="AT863" s="1"/>
      <c r="AU863" s="1"/>
      <c r="AV863" s="1"/>
      <c r="AW863" s="1"/>
      <c r="AX863" s="1"/>
      <c r="AY863" s="1"/>
    </row>
    <row r="864" spans="25:51" ht="15.75" customHeight="1" x14ac:dyDescent="0.25">
      <c r="Y864" s="1"/>
      <c r="AR864" s="1"/>
      <c r="AS864" s="1"/>
      <c r="AT864" s="1"/>
      <c r="AU864" s="1"/>
      <c r="AV864" s="1"/>
      <c r="AW864" s="1"/>
      <c r="AX864" s="1"/>
      <c r="AY864" s="1"/>
    </row>
    <row r="865" spans="25:51" ht="15.75" customHeight="1" x14ac:dyDescent="0.25">
      <c r="Y865" s="1"/>
      <c r="AR865" s="1"/>
      <c r="AS865" s="1"/>
      <c r="AT865" s="1"/>
      <c r="AU865" s="1"/>
      <c r="AV865" s="1"/>
      <c r="AW865" s="1"/>
      <c r="AX865" s="1"/>
      <c r="AY865" s="1"/>
    </row>
    <row r="866" spans="25:51" ht="15.75" customHeight="1" x14ac:dyDescent="0.25">
      <c r="Y866" s="1"/>
      <c r="AR866" s="1"/>
      <c r="AS866" s="1"/>
      <c r="AT866" s="1"/>
      <c r="AU866" s="1"/>
      <c r="AV866" s="1"/>
      <c r="AW866" s="1"/>
      <c r="AX866" s="1"/>
      <c r="AY866" s="1"/>
    </row>
    <row r="867" spans="25:51" ht="15.75" customHeight="1" x14ac:dyDescent="0.25">
      <c r="Y867" s="1"/>
      <c r="AR867" s="1"/>
      <c r="AS867" s="1"/>
      <c r="AT867" s="1"/>
      <c r="AU867" s="1"/>
      <c r="AV867" s="1"/>
      <c r="AW867" s="1"/>
      <c r="AX867" s="1"/>
      <c r="AY867" s="1"/>
    </row>
    <row r="868" spans="25:51" ht="15.75" customHeight="1" x14ac:dyDescent="0.25">
      <c r="Y868" s="1"/>
      <c r="AR868" s="1"/>
      <c r="AS868" s="1"/>
      <c r="AT868" s="1"/>
      <c r="AU868" s="1"/>
      <c r="AV868" s="1"/>
      <c r="AW868" s="1"/>
      <c r="AX868" s="1"/>
      <c r="AY868" s="1"/>
    </row>
    <row r="869" spans="25:51" ht="15.75" customHeight="1" x14ac:dyDescent="0.25">
      <c r="Y869" s="1"/>
      <c r="AR869" s="1"/>
      <c r="AS869" s="1"/>
      <c r="AT869" s="1"/>
      <c r="AU869" s="1"/>
      <c r="AV869" s="1"/>
      <c r="AW869" s="1"/>
      <c r="AX869" s="1"/>
      <c r="AY869" s="1"/>
    </row>
    <row r="870" spans="25:51" ht="15.75" customHeight="1" x14ac:dyDescent="0.25">
      <c r="Y870" s="1"/>
      <c r="AR870" s="1"/>
      <c r="AS870" s="1"/>
      <c r="AT870" s="1"/>
      <c r="AU870" s="1"/>
      <c r="AV870" s="1"/>
      <c r="AW870" s="1"/>
      <c r="AX870" s="1"/>
      <c r="AY870" s="1"/>
    </row>
    <row r="871" spans="25:51" ht="15.75" customHeight="1" x14ac:dyDescent="0.25">
      <c r="Y871" s="1"/>
      <c r="AR871" s="1"/>
      <c r="AS871" s="1"/>
      <c r="AT871" s="1"/>
      <c r="AU871" s="1"/>
      <c r="AV871" s="1"/>
      <c r="AW871" s="1"/>
      <c r="AX871" s="1"/>
      <c r="AY871" s="1"/>
    </row>
    <row r="872" spans="25:51" ht="15.75" customHeight="1" x14ac:dyDescent="0.25">
      <c r="Y872" s="1"/>
      <c r="AR872" s="1"/>
      <c r="AS872" s="1"/>
      <c r="AT872" s="1"/>
      <c r="AU872" s="1"/>
      <c r="AV872" s="1"/>
      <c r="AW872" s="1"/>
      <c r="AX872" s="1"/>
      <c r="AY872" s="1"/>
    </row>
    <row r="873" spans="25:51" ht="15.75" customHeight="1" x14ac:dyDescent="0.25">
      <c r="Y873" s="1"/>
      <c r="AR873" s="1"/>
      <c r="AS873" s="1"/>
      <c r="AT873" s="1"/>
      <c r="AU873" s="1"/>
      <c r="AV873" s="1"/>
      <c r="AW873" s="1"/>
      <c r="AX873" s="1"/>
      <c r="AY873" s="1"/>
    </row>
    <row r="874" spans="25:51" ht="15.75" customHeight="1" x14ac:dyDescent="0.25">
      <c r="Y874" s="1"/>
      <c r="AR874" s="1"/>
      <c r="AS874" s="1"/>
      <c r="AT874" s="1"/>
      <c r="AU874" s="1"/>
      <c r="AV874" s="1"/>
      <c r="AW874" s="1"/>
      <c r="AX874" s="1"/>
      <c r="AY874" s="1"/>
    </row>
    <row r="875" spans="25:51" ht="15.75" customHeight="1" x14ac:dyDescent="0.25">
      <c r="Y875" s="1"/>
      <c r="AR875" s="1"/>
      <c r="AS875" s="1"/>
      <c r="AT875" s="1"/>
      <c r="AU875" s="1"/>
      <c r="AV875" s="1"/>
      <c r="AW875" s="1"/>
      <c r="AX875" s="1"/>
      <c r="AY875" s="1"/>
    </row>
    <row r="876" spans="25:51" ht="15.75" customHeight="1" x14ac:dyDescent="0.25">
      <c r="Y876" s="1"/>
      <c r="AR876" s="1"/>
      <c r="AS876" s="1"/>
      <c r="AT876" s="1"/>
      <c r="AU876" s="1"/>
      <c r="AV876" s="1"/>
      <c r="AW876" s="1"/>
      <c r="AX876" s="1"/>
      <c r="AY876" s="1"/>
    </row>
    <row r="877" spans="25:51" ht="15.75" customHeight="1" x14ac:dyDescent="0.25">
      <c r="Y877" s="1"/>
      <c r="AR877" s="1"/>
      <c r="AS877" s="1"/>
      <c r="AT877" s="1"/>
      <c r="AU877" s="1"/>
      <c r="AV877" s="1"/>
      <c r="AW877" s="1"/>
      <c r="AX877" s="1"/>
      <c r="AY877" s="1"/>
    </row>
    <row r="878" spans="25:51" ht="15.75" customHeight="1" x14ac:dyDescent="0.25">
      <c r="Y878" s="1"/>
      <c r="AR878" s="1"/>
      <c r="AS878" s="1"/>
      <c r="AT878" s="1"/>
      <c r="AU878" s="1"/>
      <c r="AV878" s="1"/>
      <c r="AW878" s="1"/>
      <c r="AX878" s="1"/>
      <c r="AY878" s="1"/>
    </row>
    <row r="879" spans="25:51" ht="15.75" customHeight="1" x14ac:dyDescent="0.25">
      <c r="Y879" s="1"/>
      <c r="AR879" s="1"/>
      <c r="AS879" s="1"/>
      <c r="AT879" s="1"/>
      <c r="AU879" s="1"/>
      <c r="AV879" s="1"/>
      <c r="AW879" s="1"/>
      <c r="AX879" s="1"/>
      <c r="AY879" s="1"/>
    </row>
    <row r="880" spans="25:51" ht="15.75" customHeight="1" x14ac:dyDescent="0.25">
      <c r="Y880" s="1"/>
      <c r="AR880" s="1"/>
      <c r="AS880" s="1"/>
      <c r="AT880" s="1"/>
      <c r="AU880" s="1"/>
      <c r="AV880" s="1"/>
      <c r="AW880" s="1"/>
      <c r="AX880" s="1"/>
      <c r="AY880" s="1"/>
    </row>
    <row r="881" spans="25:51" ht="15.75" customHeight="1" x14ac:dyDescent="0.25">
      <c r="Y881" s="1"/>
      <c r="AR881" s="1"/>
      <c r="AS881" s="1"/>
      <c r="AT881" s="1"/>
      <c r="AU881" s="1"/>
      <c r="AV881" s="1"/>
      <c r="AW881" s="1"/>
      <c r="AX881" s="1"/>
      <c r="AY881" s="1"/>
    </row>
    <row r="882" spans="25:51" ht="15.75" customHeight="1" x14ac:dyDescent="0.25">
      <c r="Y882" s="1"/>
      <c r="AR882" s="1"/>
      <c r="AS882" s="1"/>
      <c r="AT882" s="1"/>
      <c r="AU882" s="1"/>
      <c r="AV882" s="1"/>
      <c r="AW882" s="1"/>
      <c r="AX882" s="1"/>
      <c r="AY882" s="1"/>
    </row>
    <row r="883" spans="25:51" ht="15.75" customHeight="1" x14ac:dyDescent="0.25">
      <c r="Y883" s="1"/>
      <c r="AR883" s="1"/>
      <c r="AS883" s="1"/>
      <c r="AT883" s="1"/>
      <c r="AU883" s="1"/>
      <c r="AV883" s="1"/>
      <c r="AW883" s="1"/>
      <c r="AX883" s="1"/>
      <c r="AY883" s="1"/>
    </row>
    <row r="884" spans="25:51" ht="15.75" customHeight="1" x14ac:dyDescent="0.25">
      <c r="Y884" s="1"/>
      <c r="AR884" s="1"/>
      <c r="AS884" s="1"/>
      <c r="AT884" s="1"/>
      <c r="AU884" s="1"/>
      <c r="AV884" s="1"/>
      <c r="AW884" s="1"/>
      <c r="AX884" s="1"/>
      <c r="AY884" s="1"/>
    </row>
    <row r="885" spans="25:51" ht="15.75" customHeight="1" x14ac:dyDescent="0.25">
      <c r="Y885" s="1"/>
      <c r="AR885" s="1"/>
      <c r="AS885" s="1"/>
      <c r="AT885" s="1"/>
      <c r="AU885" s="1"/>
      <c r="AV885" s="1"/>
      <c r="AW885" s="1"/>
      <c r="AX885" s="1"/>
      <c r="AY885" s="1"/>
    </row>
    <row r="886" spans="25:51" ht="15.75" customHeight="1" x14ac:dyDescent="0.25">
      <c r="Y886" s="1"/>
      <c r="AR886" s="1"/>
      <c r="AS886" s="1"/>
      <c r="AT886" s="1"/>
      <c r="AU886" s="1"/>
      <c r="AV886" s="1"/>
      <c r="AW886" s="1"/>
      <c r="AX886" s="1"/>
      <c r="AY886" s="1"/>
    </row>
    <row r="887" spans="25:51" ht="15.75" customHeight="1" x14ac:dyDescent="0.25">
      <c r="Y887" s="1"/>
      <c r="AR887" s="1"/>
      <c r="AS887" s="1"/>
      <c r="AT887" s="1"/>
      <c r="AU887" s="1"/>
      <c r="AV887" s="1"/>
      <c r="AW887" s="1"/>
      <c r="AX887" s="1"/>
      <c r="AY887" s="1"/>
    </row>
    <row r="888" spans="25:51" ht="15.75" customHeight="1" x14ac:dyDescent="0.25">
      <c r="Y888" s="1"/>
      <c r="AR888" s="1"/>
      <c r="AS888" s="1"/>
      <c r="AT888" s="1"/>
      <c r="AU888" s="1"/>
      <c r="AV888" s="1"/>
      <c r="AW888" s="1"/>
      <c r="AX888" s="1"/>
      <c r="AY888" s="1"/>
    </row>
    <row r="889" spans="25:51" ht="15.75" customHeight="1" x14ac:dyDescent="0.25">
      <c r="Y889" s="1"/>
      <c r="AR889" s="1"/>
      <c r="AS889" s="1"/>
      <c r="AT889" s="1"/>
      <c r="AU889" s="1"/>
      <c r="AV889" s="1"/>
      <c r="AW889" s="1"/>
      <c r="AX889" s="1"/>
      <c r="AY889" s="1"/>
    </row>
    <row r="890" spans="25:51" ht="15.75" customHeight="1" x14ac:dyDescent="0.25">
      <c r="Y890" s="1"/>
      <c r="AR890" s="1"/>
      <c r="AS890" s="1"/>
      <c r="AT890" s="1"/>
      <c r="AU890" s="1"/>
      <c r="AV890" s="1"/>
      <c r="AW890" s="1"/>
      <c r="AX890" s="1"/>
      <c r="AY890" s="1"/>
    </row>
    <row r="891" spans="25:51" ht="15.75" customHeight="1" x14ac:dyDescent="0.25">
      <c r="Y891" s="1"/>
      <c r="AR891" s="1"/>
      <c r="AS891" s="1"/>
      <c r="AT891" s="1"/>
      <c r="AU891" s="1"/>
      <c r="AV891" s="1"/>
      <c r="AW891" s="1"/>
      <c r="AX891" s="1"/>
      <c r="AY891" s="1"/>
    </row>
    <row r="892" spans="25:51" ht="15.75" customHeight="1" x14ac:dyDescent="0.25">
      <c r="Y892" s="1"/>
      <c r="AR892" s="1"/>
      <c r="AS892" s="1"/>
      <c r="AT892" s="1"/>
      <c r="AU892" s="1"/>
      <c r="AV892" s="1"/>
      <c r="AW892" s="1"/>
      <c r="AX892" s="1"/>
      <c r="AY892" s="1"/>
    </row>
    <row r="893" spans="25:51" ht="15.75" customHeight="1" x14ac:dyDescent="0.25">
      <c r="Y893" s="1"/>
      <c r="AR893" s="1"/>
      <c r="AS893" s="1"/>
      <c r="AT893" s="1"/>
      <c r="AU893" s="1"/>
      <c r="AV893" s="1"/>
      <c r="AW893" s="1"/>
      <c r="AX893" s="1"/>
      <c r="AY893" s="1"/>
    </row>
    <row r="894" spans="25:51" ht="15.75" customHeight="1" x14ac:dyDescent="0.25">
      <c r="Y894" s="1"/>
      <c r="AR894" s="1"/>
      <c r="AS894" s="1"/>
      <c r="AT894" s="1"/>
      <c r="AU894" s="1"/>
      <c r="AV894" s="1"/>
      <c r="AW894" s="1"/>
      <c r="AX894" s="1"/>
      <c r="AY894" s="1"/>
    </row>
    <row r="895" spans="25:51" ht="15.75" customHeight="1" x14ac:dyDescent="0.25">
      <c r="Y895" s="1"/>
      <c r="AR895" s="1"/>
      <c r="AS895" s="1"/>
      <c r="AT895" s="1"/>
      <c r="AU895" s="1"/>
      <c r="AV895" s="1"/>
      <c r="AW895" s="1"/>
      <c r="AX895" s="1"/>
      <c r="AY895" s="1"/>
    </row>
    <row r="896" spans="25:51" ht="15.75" customHeight="1" x14ac:dyDescent="0.25">
      <c r="Y896" s="1"/>
      <c r="AR896" s="1"/>
      <c r="AS896" s="1"/>
      <c r="AT896" s="1"/>
      <c r="AU896" s="1"/>
      <c r="AV896" s="1"/>
      <c r="AW896" s="1"/>
      <c r="AX896" s="1"/>
      <c r="AY896" s="1"/>
    </row>
    <row r="897" spans="25:51" ht="15.75" customHeight="1" x14ac:dyDescent="0.25">
      <c r="Y897" s="1"/>
      <c r="AR897" s="1"/>
      <c r="AS897" s="1"/>
      <c r="AT897" s="1"/>
      <c r="AU897" s="1"/>
      <c r="AV897" s="1"/>
      <c r="AW897" s="1"/>
      <c r="AX897" s="1"/>
      <c r="AY897" s="1"/>
    </row>
    <row r="898" spans="25:51" ht="15.75" customHeight="1" x14ac:dyDescent="0.25">
      <c r="Y898" s="1"/>
      <c r="AR898" s="1"/>
      <c r="AS898" s="1"/>
      <c r="AT898" s="1"/>
      <c r="AU898" s="1"/>
      <c r="AV898" s="1"/>
      <c r="AW898" s="1"/>
      <c r="AX898" s="1"/>
      <c r="AY898" s="1"/>
    </row>
    <row r="899" spans="25:51" ht="15.75" customHeight="1" x14ac:dyDescent="0.25">
      <c r="Y899" s="1"/>
      <c r="AR899" s="1"/>
      <c r="AS899" s="1"/>
      <c r="AT899" s="1"/>
      <c r="AU899" s="1"/>
      <c r="AV899" s="1"/>
      <c r="AW899" s="1"/>
      <c r="AX899" s="1"/>
      <c r="AY899" s="1"/>
    </row>
    <row r="900" spans="25:51" ht="15.75" customHeight="1" x14ac:dyDescent="0.25">
      <c r="Y900" s="1"/>
      <c r="AR900" s="1"/>
      <c r="AS900" s="1"/>
      <c r="AT900" s="1"/>
      <c r="AU900" s="1"/>
      <c r="AV900" s="1"/>
      <c r="AW900" s="1"/>
      <c r="AX900" s="1"/>
      <c r="AY900" s="1"/>
    </row>
    <row r="901" spans="25:51" ht="15.75" customHeight="1" x14ac:dyDescent="0.25">
      <c r="Y901" s="1"/>
      <c r="AR901" s="1"/>
      <c r="AS901" s="1"/>
      <c r="AT901" s="1"/>
      <c r="AU901" s="1"/>
      <c r="AV901" s="1"/>
      <c r="AW901" s="1"/>
      <c r="AX901" s="1"/>
      <c r="AY901" s="1"/>
    </row>
    <row r="902" spans="25:51" ht="15.75" customHeight="1" x14ac:dyDescent="0.25">
      <c r="Y902" s="1"/>
      <c r="AR902" s="1"/>
      <c r="AS902" s="1"/>
      <c r="AT902" s="1"/>
      <c r="AU902" s="1"/>
      <c r="AV902" s="1"/>
      <c r="AW902" s="1"/>
      <c r="AX902" s="1"/>
      <c r="AY902" s="1"/>
    </row>
    <row r="903" spans="25:51" ht="15.75" customHeight="1" x14ac:dyDescent="0.25">
      <c r="Y903" s="1"/>
      <c r="AR903" s="1"/>
      <c r="AS903" s="1"/>
      <c r="AT903" s="1"/>
      <c r="AU903" s="1"/>
      <c r="AV903" s="1"/>
      <c r="AW903" s="1"/>
      <c r="AX903" s="1"/>
      <c r="AY903" s="1"/>
    </row>
    <row r="904" spans="25:51" ht="15.75" customHeight="1" x14ac:dyDescent="0.25">
      <c r="Y904" s="1"/>
      <c r="AR904" s="1"/>
      <c r="AS904" s="1"/>
      <c r="AT904" s="1"/>
      <c r="AU904" s="1"/>
      <c r="AV904" s="1"/>
      <c r="AW904" s="1"/>
      <c r="AX904" s="1"/>
      <c r="AY904" s="1"/>
    </row>
    <row r="905" spans="25:51" ht="15.75" customHeight="1" x14ac:dyDescent="0.25">
      <c r="Y905" s="1"/>
      <c r="AR905" s="1"/>
      <c r="AS905" s="1"/>
      <c r="AT905" s="1"/>
      <c r="AU905" s="1"/>
      <c r="AV905" s="1"/>
      <c r="AW905" s="1"/>
      <c r="AX905" s="1"/>
      <c r="AY905" s="1"/>
    </row>
    <row r="906" spans="25:51" ht="15.75" customHeight="1" x14ac:dyDescent="0.25">
      <c r="Y906" s="1"/>
      <c r="AR906" s="1"/>
      <c r="AS906" s="1"/>
      <c r="AT906" s="1"/>
      <c r="AU906" s="1"/>
      <c r="AV906" s="1"/>
      <c r="AW906" s="1"/>
      <c r="AX906" s="1"/>
      <c r="AY906" s="1"/>
    </row>
    <row r="907" spans="25:51" ht="15.75" customHeight="1" x14ac:dyDescent="0.25">
      <c r="Y907" s="1"/>
      <c r="AR907" s="1"/>
      <c r="AS907" s="1"/>
      <c r="AT907" s="1"/>
      <c r="AU907" s="1"/>
      <c r="AV907" s="1"/>
      <c r="AW907" s="1"/>
      <c r="AX907" s="1"/>
      <c r="AY907" s="1"/>
    </row>
    <row r="908" spans="25:51" ht="15.75" customHeight="1" x14ac:dyDescent="0.25">
      <c r="Y908" s="1"/>
      <c r="AR908" s="1"/>
      <c r="AS908" s="1"/>
      <c r="AT908" s="1"/>
      <c r="AU908" s="1"/>
      <c r="AV908" s="1"/>
      <c r="AW908" s="1"/>
      <c r="AX908" s="1"/>
      <c r="AY908" s="1"/>
    </row>
    <row r="909" spans="25:51" ht="15.75" customHeight="1" x14ac:dyDescent="0.25">
      <c r="Y909" s="1"/>
      <c r="AR909" s="1"/>
      <c r="AS909" s="1"/>
      <c r="AT909" s="1"/>
      <c r="AU909" s="1"/>
      <c r="AV909" s="1"/>
      <c r="AW909" s="1"/>
      <c r="AX909" s="1"/>
      <c r="AY909" s="1"/>
    </row>
    <row r="910" spans="25:51" ht="15.75" customHeight="1" x14ac:dyDescent="0.25">
      <c r="Y910" s="1"/>
      <c r="AR910" s="1"/>
      <c r="AS910" s="1"/>
      <c r="AT910" s="1"/>
      <c r="AU910" s="1"/>
      <c r="AV910" s="1"/>
      <c r="AW910" s="1"/>
      <c r="AX910" s="1"/>
      <c r="AY910" s="1"/>
    </row>
    <row r="911" spans="25:51" ht="15.75" customHeight="1" x14ac:dyDescent="0.25">
      <c r="Y911" s="1"/>
      <c r="AR911" s="1"/>
      <c r="AS911" s="1"/>
      <c r="AT911" s="1"/>
      <c r="AU911" s="1"/>
      <c r="AV911" s="1"/>
      <c r="AW911" s="1"/>
      <c r="AX911" s="1"/>
      <c r="AY911" s="1"/>
    </row>
    <row r="912" spans="25:51" ht="15.75" customHeight="1" x14ac:dyDescent="0.25">
      <c r="Y912" s="1"/>
      <c r="AR912" s="1"/>
      <c r="AS912" s="1"/>
      <c r="AT912" s="1"/>
      <c r="AU912" s="1"/>
      <c r="AV912" s="1"/>
      <c r="AW912" s="1"/>
      <c r="AX912" s="1"/>
      <c r="AY912" s="1"/>
    </row>
    <row r="913" spans="25:51" ht="15.75" customHeight="1" x14ac:dyDescent="0.25">
      <c r="Y913" s="1"/>
      <c r="AR913" s="1"/>
      <c r="AS913" s="1"/>
      <c r="AT913" s="1"/>
      <c r="AU913" s="1"/>
      <c r="AV913" s="1"/>
      <c r="AW913" s="1"/>
      <c r="AX913" s="1"/>
      <c r="AY913" s="1"/>
    </row>
    <row r="914" spans="25:51" ht="15.75" customHeight="1" x14ac:dyDescent="0.25">
      <c r="Y914" s="1"/>
      <c r="AR914" s="1"/>
      <c r="AS914" s="1"/>
      <c r="AT914" s="1"/>
      <c r="AU914" s="1"/>
      <c r="AV914" s="1"/>
      <c r="AW914" s="1"/>
      <c r="AX914" s="1"/>
      <c r="AY914" s="1"/>
    </row>
    <row r="915" spans="25:51" ht="15.75" customHeight="1" x14ac:dyDescent="0.25">
      <c r="Y915" s="1"/>
      <c r="AR915" s="1"/>
      <c r="AS915" s="1"/>
      <c r="AT915" s="1"/>
      <c r="AU915" s="1"/>
      <c r="AV915" s="1"/>
      <c r="AW915" s="1"/>
      <c r="AX915" s="1"/>
      <c r="AY915" s="1"/>
    </row>
    <row r="916" spans="25:51" ht="15.75" customHeight="1" x14ac:dyDescent="0.25">
      <c r="Y916" s="1"/>
      <c r="AR916" s="1"/>
      <c r="AS916" s="1"/>
      <c r="AT916" s="1"/>
      <c r="AU916" s="1"/>
      <c r="AV916" s="1"/>
      <c r="AW916" s="1"/>
      <c r="AX916" s="1"/>
      <c r="AY916" s="1"/>
    </row>
    <row r="917" spans="25:51" ht="15.75" customHeight="1" x14ac:dyDescent="0.25">
      <c r="Y917" s="1"/>
      <c r="AR917" s="1"/>
      <c r="AS917" s="1"/>
      <c r="AT917" s="1"/>
      <c r="AU917" s="1"/>
      <c r="AV917" s="1"/>
      <c r="AW917" s="1"/>
      <c r="AX917" s="1"/>
      <c r="AY917" s="1"/>
    </row>
    <row r="918" spans="25:51" ht="15.75" customHeight="1" x14ac:dyDescent="0.25">
      <c r="Y918" s="1"/>
      <c r="AR918" s="1"/>
      <c r="AS918" s="1"/>
      <c r="AT918" s="1"/>
      <c r="AU918" s="1"/>
      <c r="AV918" s="1"/>
      <c r="AW918" s="1"/>
      <c r="AX918" s="1"/>
      <c r="AY918" s="1"/>
    </row>
    <row r="919" spans="25:51" ht="15.75" customHeight="1" x14ac:dyDescent="0.25">
      <c r="Y919" s="1"/>
      <c r="AR919" s="1"/>
      <c r="AS919" s="1"/>
      <c r="AT919" s="1"/>
      <c r="AU919" s="1"/>
      <c r="AV919" s="1"/>
      <c r="AW919" s="1"/>
      <c r="AX919" s="1"/>
      <c r="AY919" s="1"/>
    </row>
    <row r="920" spans="25:51" ht="15.75" customHeight="1" x14ac:dyDescent="0.25">
      <c r="Y920" s="1"/>
      <c r="AR920" s="1"/>
      <c r="AS920" s="1"/>
      <c r="AT920" s="1"/>
      <c r="AU920" s="1"/>
      <c r="AV920" s="1"/>
      <c r="AW920" s="1"/>
      <c r="AX920" s="1"/>
      <c r="AY920" s="1"/>
    </row>
    <row r="921" spans="25:51" ht="15.75" customHeight="1" x14ac:dyDescent="0.25">
      <c r="Y921" s="1"/>
      <c r="AR921" s="1"/>
      <c r="AS921" s="1"/>
      <c r="AT921" s="1"/>
      <c r="AU921" s="1"/>
      <c r="AV921" s="1"/>
      <c r="AW921" s="1"/>
      <c r="AX921" s="1"/>
      <c r="AY921" s="1"/>
    </row>
    <row r="922" spans="25:51" ht="15.75" customHeight="1" x14ac:dyDescent="0.25">
      <c r="Y922" s="1"/>
      <c r="AR922" s="1"/>
      <c r="AS922" s="1"/>
      <c r="AT922" s="1"/>
      <c r="AU922" s="1"/>
      <c r="AV922" s="1"/>
      <c r="AW922" s="1"/>
      <c r="AX922" s="1"/>
      <c r="AY922" s="1"/>
    </row>
    <row r="923" spans="25:51" ht="15.75" customHeight="1" x14ac:dyDescent="0.25">
      <c r="Y923" s="1"/>
      <c r="AR923" s="1"/>
      <c r="AS923" s="1"/>
      <c r="AT923" s="1"/>
      <c r="AU923" s="1"/>
      <c r="AV923" s="1"/>
      <c r="AW923" s="1"/>
      <c r="AX923" s="1"/>
      <c r="AY923" s="1"/>
    </row>
    <row r="924" spans="25:51" ht="15.75" customHeight="1" x14ac:dyDescent="0.25">
      <c r="Y924" s="1"/>
      <c r="AR924" s="1"/>
      <c r="AS924" s="1"/>
      <c r="AT924" s="1"/>
      <c r="AU924" s="1"/>
      <c r="AV924" s="1"/>
      <c r="AW924" s="1"/>
      <c r="AX924" s="1"/>
      <c r="AY924" s="1"/>
    </row>
    <row r="925" spans="25:51" ht="15.75" customHeight="1" x14ac:dyDescent="0.25">
      <c r="Y925" s="1"/>
      <c r="AR925" s="1"/>
      <c r="AS925" s="1"/>
      <c r="AT925" s="1"/>
      <c r="AU925" s="1"/>
      <c r="AV925" s="1"/>
      <c r="AW925" s="1"/>
      <c r="AX925" s="1"/>
      <c r="AY925" s="1"/>
    </row>
    <row r="926" spans="25:51" ht="15.75" customHeight="1" x14ac:dyDescent="0.25">
      <c r="Y926" s="1"/>
      <c r="AR926" s="1"/>
      <c r="AS926" s="1"/>
      <c r="AT926" s="1"/>
      <c r="AU926" s="1"/>
      <c r="AV926" s="1"/>
      <c r="AW926" s="1"/>
      <c r="AX926" s="1"/>
      <c r="AY926" s="1"/>
    </row>
    <row r="927" spans="25:51" ht="15.75" customHeight="1" x14ac:dyDescent="0.25">
      <c r="Y927" s="1"/>
      <c r="AR927" s="1"/>
      <c r="AS927" s="1"/>
      <c r="AT927" s="1"/>
      <c r="AU927" s="1"/>
      <c r="AV927" s="1"/>
      <c r="AW927" s="1"/>
      <c r="AX927" s="1"/>
      <c r="AY927" s="1"/>
    </row>
    <row r="928" spans="25:51" ht="15.75" customHeight="1" x14ac:dyDescent="0.25">
      <c r="Y928" s="1"/>
      <c r="AR928" s="1"/>
      <c r="AS928" s="1"/>
      <c r="AT928" s="1"/>
      <c r="AU928" s="1"/>
      <c r="AV928" s="1"/>
      <c r="AW928" s="1"/>
      <c r="AX928" s="1"/>
      <c r="AY928" s="1"/>
    </row>
    <row r="929" spans="25:51" ht="15.75" customHeight="1" x14ac:dyDescent="0.25">
      <c r="Y929" s="1"/>
      <c r="AR929" s="1"/>
      <c r="AS929" s="1"/>
      <c r="AT929" s="1"/>
      <c r="AU929" s="1"/>
      <c r="AV929" s="1"/>
      <c r="AW929" s="1"/>
      <c r="AX929" s="1"/>
      <c r="AY929" s="1"/>
    </row>
    <row r="930" spans="25:51" ht="15.75" customHeight="1" x14ac:dyDescent="0.25">
      <c r="Y930" s="1"/>
      <c r="AR930" s="1"/>
      <c r="AS930" s="1"/>
      <c r="AT930" s="1"/>
      <c r="AU930" s="1"/>
      <c r="AV930" s="1"/>
      <c r="AW930" s="1"/>
      <c r="AX930" s="1"/>
      <c r="AY930" s="1"/>
    </row>
    <row r="931" spans="25:51" ht="15.75" customHeight="1" x14ac:dyDescent="0.25">
      <c r="Y931" s="1"/>
      <c r="AR931" s="1"/>
      <c r="AS931" s="1"/>
      <c r="AT931" s="1"/>
      <c r="AU931" s="1"/>
      <c r="AV931" s="1"/>
      <c r="AW931" s="1"/>
      <c r="AX931" s="1"/>
      <c r="AY931" s="1"/>
    </row>
    <row r="932" spans="25:51" ht="15.75" customHeight="1" x14ac:dyDescent="0.25">
      <c r="Y932" s="1"/>
      <c r="AR932" s="1"/>
      <c r="AS932" s="1"/>
      <c r="AT932" s="1"/>
      <c r="AU932" s="1"/>
      <c r="AV932" s="1"/>
      <c r="AW932" s="1"/>
      <c r="AX932" s="1"/>
      <c r="AY932" s="1"/>
    </row>
    <row r="933" spans="25:51" ht="15.75" customHeight="1" x14ac:dyDescent="0.25">
      <c r="Y933" s="1"/>
      <c r="AR933" s="1"/>
      <c r="AS933" s="1"/>
      <c r="AT933" s="1"/>
      <c r="AU933" s="1"/>
      <c r="AV933" s="1"/>
      <c r="AW933" s="1"/>
      <c r="AX933" s="1"/>
      <c r="AY933" s="1"/>
    </row>
    <row r="934" spans="25:51" ht="15.75" customHeight="1" x14ac:dyDescent="0.25">
      <c r="Y934" s="1"/>
      <c r="AR934" s="1"/>
      <c r="AS934" s="1"/>
      <c r="AT934" s="1"/>
      <c r="AU934" s="1"/>
      <c r="AV934" s="1"/>
      <c r="AW934" s="1"/>
      <c r="AX934" s="1"/>
      <c r="AY934" s="1"/>
    </row>
    <row r="935" spans="25:51" ht="15.75" customHeight="1" x14ac:dyDescent="0.25">
      <c r="Y935" s="1"/>
      <c r="AR935" s="1"/>
      <c r="AS935" s="1"/>
      <c r="AT935" s="1"/>
      <c r="AU935" s="1"/>
      <c r="AV935" s="1"/>
      <c r="AW935" s="1"/>
      <c r="AX935" s="1"/>
      <c r="AY935" s="1"/>
    </row>
    <row r="936" spans="25:51" ht="15.75" customHeight="1" x14ac:dyDescent="0.25">
      <c r="Y936" s="1"/>
      <c r="AR936" s="1"/>
      <c r="AS936" s="1"/>
      <c r="AT936" s="1"/>
      <c r="AU936" s="1"/>
      <c r="AV936" s="1"/>
      <c r="AW936" s="1"/>
      <c r="AX936" s="1"/>
      <c r="AY936" s="1"/>
    </row>
    <row r="937" spans="25:51" ht="15.75" customHeight="1" x14ac:dyDescent="0.25">
      <c r="Y937" s="1"/>
      <c r="AR937" s="1"/>
      <c r="AS937" s="1"/>
      <c r="AT937" s="1"/>
      <c r="AU937" s="1"/>
      <c r="AV937" s="1"/>
      <c r="AW937" s="1"/>
      <c r="AX937" s="1"/>
      <c r="AY937" s="1"/>
    </row>
    <row r="938" spans="25:51" ht="15.75" customHeight="1" x14ac:dyDescent="0.25">
      <c r="Y938" s="1"/>
      <c r="AR938" s="1"/>
      <c r="AS938" s="1"/>
      <c r="AT938" s="1"/>
      <c r="AU938" s="1"/>
      <c r="AV938" s="1"/>
      <c r="AW938" s="1"/>
      <c r="AX938" s="1"/>
      <c r="AY938" s="1"/>
    </row>
    <row r="939" spans="25:51" ht="15.75" customHeight="1" x14ac:dyDescent="0.25">
      <c r="Y939" s="1"/>
      <c r="AR939" s="1"/>
      <c r="AS939" s="1"/>
      <c r="AT939" s="1"/>
      <c r="AU939" s="1"/>
      <c r="AV939" s="1"/>
      <c r="AW939" s="1"/>
      <c r="AX939" s="1"/>
      <c r="AY939" s="1"/>
    </row>
    <row r="940" spans="25:51" ht="15.75" customHeight="1" x14ac:dyDescent="0.25">
      <c r="Y940" s="1"/>
      <c r="AR940" s="1"/>
      <c r="AS940" s="1"/>
      <c r="AT940" s="1"/>
      <c r="AU940" s="1"/>
      <c r="AV940" s="1"/>
      <c r="AW940" s="1"/>
      <c r="AX940" s="1"/>
      <c r="AY940" s="1"/>
    </row>
    <row r="941" spans="25:51" ht="15.75" customHeight="1" x14ac:dyDescent="0.25">
      <c r="Y941" s="1"/>
      <c r="AR941" s="1"/>
      <c r="AS941" s="1"/>
      <c r="AT941" s="1"/>
      <c r="AU941" s="1"/>
      <c r="AV941" s="1"/>
      <c r="AW941" s="1"/>
      <c r="AX941" s="1"/>
      <c r="AY941" s="1"/>
    </row>
    <row r="942" spans="25:51" ht="15.75" customHeight="1" x14ac:dyDescent="0.25">
      <c r="Y942" s="1"/>
      <c r="AR942" s="1"/>
      <c r="AS942" s="1"/>
      <c r="AT942" s="1"/>
      <c r="AU942" s="1"/>
      <c r="AV942" s="1"/>
      <c r="AW942" s="1"/>
      <c r="AX942" s="1"/>
      <c r="AY942" s="1"/>
    </row>
    <row r="943" spans="25:51" ht="15.75" customHeight="1" x14ac:dyDescent="0.25">
      <c r="Y943" s="1"/>
      <c r="AR943" s="1"/>
      <c r="AS943" s="1"/>
      <c r="AT943" s="1"/>
      <c r="AU943" s="1"/>
      <c r="AV943" s="1"/>
      <c r="AW943" s="1"/>
      <c r="AX943" s="1"/>
      <c r="AY943" s="1"/>
    </row>
    <row r="944" spans="25:51" ht="15.75" customHeight="1" x14ac:dyDescent="0.25">
      <c r="Y944" s="1"/>
      <c r="AR944" s="1"/>
      <c r="AS944" s="1"/>
      <c r="AT944" s="1"/>
      <c r="AU944" s="1"/>
      <c r="AV944" s="1"/>
      <c r="AW944" s="1"/>
      <c r="AX944" s="1"/>
      <c r="AY944" s="1"/>
    </row>
    <row r="945" spans="25:51" ht="15.75" customHeight="1" x14ac:dyDescent="0.25">
      <c r="Y945" s="1"/>
      <c r="AR945" s="1"/>
      <c r="AS945" s="1"/>
      <c r="AT945" s="1"/>
      <c r="AU945" s="1"/>
      <c r="AV945" s="1"/>
      <c r="AW945" s="1"/>
      <c r="AX945" s="1"/>
      <c r="AY945" s="1"/>
    </row>
    <row r="946" spans="25:51" ht="15.75" customHeight="1" x14ac:dyDescent="0.25">
      <c r="Y946" s="1"/>
      <c r="AR946" s="1"/>
      <c r="AS946" s="1"/>
      <c r="AT946" s="1"/>
      <c r="AU946" s="1"/>
      <c r="AV946" s="1"/>
      <c r="AW946" s="1"/>
      <c r="AX946" s="1"/>
      <c r="AY946" s="1"/>
    </row>
    <row r="947" spans="25:51" ht="15.75" customHeight="1" x14ac:dyDescent="0.25">
      <c r="Y947" s="1"/>
      <c r="AR947" s="1"/>
      <c r="AS947" s="1"/>
      <c r="AT947" s="1"/>
      <c r="AU947" s="1"/>
      <c r="AV947" s="1"/>
      <c r="AW947" s="1"/>
      <c r="AX947" s="1"/>
      <c r="AY947" s="1"/>
    </row>
    <row r="948" spans="25:51" ht="15.75" customHeight="1" x14ac:dyDescent="0.25">
      <c r="Y948" s="1"/>
      <c r="AR948" s="1"/>
      <c r="AS948" s="1"/>
      <c r="AT948" s="1"/>
      <c r="AU948" s="1"/>
      <c r="AV948" s="1"/>
      <c r="AW948" s="1"/>
      <c r="AX948" s="1"/>
      <c r="AY948" s="1"/>
    </row>
    <row r="949" spans="25:51" ht="15.75" customHeight="1" x14ac:dyDescent="0.25">
      <c r="Y949" s="1"/>
      <c r="AR949" s="1"/>
      <c r="AS949" s="1"/>
      <c r="AT949" s="1"/>
      <c r="AU949" s="1"/>
      <c r="AV949" s="1"/>
      <c r="AW949" s="1"/>
      <c r="AX949" s="1"/>
      <c r="AY949" s="1"/>
    </row>
    <row r="950" spans="25:51" ht="15.75" customHeight="1" x14ac:dyDescent="0.25">
      <c r="Y950" s="1"/>
      <c r="AR950" s="1"/>
      <c r="AS950" s="1"/>
      <c r="AT950" s="1"/>
      <c r="AU950" s="1"/>
      <c r="AV950" s="1"/>
      <c r="AW950" s="1"/>
      <c r="AX950" s="1"/>
      <c r="AY950" s="1"/>
    </row>
    <row r="951" spans="25:51" ht="15.75" customHeight="1" x14ac:dyDescent="0.25">
      <c r="Y951" s="1"/>
      <c r="AR951" s="1"/>
      <c r="AS951" s="1"/>
      <c r="AT951" s="1"/>
      <c r="AU951" s="1"/>
      <c r="AV951" s="1"/>
      <c r="AW951" s="1"/>
      <c r="AX951" s="1"/>
      <c r="AY951" s="1"/>
    </row>
    <row r="952" spans="25:51" ht="15.75" customHeight="1" x14ac:dyDescent="0.25">
      <c r="Y952" s="1"/>
      <c r="AR952" s="1"/>
      <c r="AS952" s="1"/>
      <c r="AT952" s="1"/>
      <c r="AU952" s="1"/>
      <c r="AV952" s="1"/>
      <c r="AW952" s="1"/>
      <c r="AX952" s="1"/>
      <c r="AY952" s="1"/>
    </row>
    <row r="953" spans="25:51" ht="15.75" customHeight="1" x14ac:dyDescent="0.25">
      <c r="Y953" s="1"/>
      <c r="AR953" s="1"/>
      <c r="AS953" s="1"/>
      <c r="AT953" s="1"/>
      <c r="AU953" s="1"/>
      <c r="AV953" s="1"/>
      <c r="AW953" s="1"/>
      <c r="AX953" s="1"/>
      <c r="AY953" s="1"/>
    </row>
    <row r="954" spans="25:51" ht="15.75" customHeight="1" x14ac:dyDescent="0.25">
      <c r="Y954" s="1"/>
      <c r="AR954" s="1"/>
      <c r="AS954" s="1"/>
      <c r="AT954" s="1"/>
      <c r="AU954" s="1"/>
      <c r="AV954" s="1"/>
      <c r="AW954" s="1"/>
      <c r="AX954" s="1"/>
      <c r="AY954" s="1"/>
    </row>
    <row r="955" spans="25:51" ht="15.75" customHeight="1" x14ac:dyDescent="0.25">
      <c r="Y955" s="1"/>
      <c r="AR955" s="1"/>
      <c r="AS955" s="1"/>
      <c r="AT955" s="1"/>
      <c r="AU955" s="1"/>
      <c r="AV955" s="1"/>
      <c r="AW955" s="1"/>
      <c r="AX955" s="1"/>
      <c r="AY955" s="1"/>
    </row>
    <row r="956" spans="25:51" ht="15.75" customHeight="1" x14ac:dyDescent="0.25">
      <c r="Y956" s="1"/>
      <c r="AR956" s="1"/>
      <c r="AS956" s="1"/>
      <c r="AT956" s="1"/>
      <c r="AU956" s="1"/>
      <c r="AV956" s="1"/>
      <c r="AW956" s="1"/>
      <c r="AX956" s="1"/>
      <c r="AY956" s="1"/>
    </row>
    <row r="957" spans="25:51" ht="15.75" customHeight="1" x14ac:dyDescent="0.25">
      <c r="Y957" s="1"/>
      <c r="AR957" s="1"/>
      <c r="AS957" s="1"/>
      <c r="AT957" s="1"/>
      <c r="AU957" s="1"/>
      <c r="AV957" s="1"/>
      <c r="AW957" s="1"/>
      <c r="AX957" s="1"/>
      <c r="AY957" s="1"/>
    </row>
    <row r="958" spans="25:51" ht="15.75" customHeight="1" x14ac:dyDescent="0.25">
      <c r="Y958" s="1"/>
      <c r="AR958" s="1"/>
      <c r="AS958" s="1"/>
      <c r="AT958" s="1"/>
      <c r="AU958" s="1"/>
      <c r="AV958" s="1"/>
      <c r="AW958" s="1"/>
      <c r="AX958" s="1"/>
      <c r="AY958" s="1"/>
    </row>
    <row r="959" spans="25:51" ht="15.75" customHeight="1" x14ac:dyDescent="0.25">
      <c r="Y959" s="1"/>
      <c r="AR959" s="1"/>
      <c r="AS959" s="1"/>
      <c r="AT959" s="1"/>
      <c r="AU959" s="1"/>
      <c r="AV959" s="1"/>
      <c r="AW959" s="1"/>
      <c r="AX959" s="1"/>
      <c r="AY959" s="1"/>
    </row>
    <row r="960" spans="25:51" ht="15.75" customHeight="1" x14ac:dyDescent="0.25">
      <c r="Y960" s="1"/>
      <c r="AR960" s="1"/>
      <c r="AS960" s="1"/>
      <c r="AT960" s="1"/>
      <c r="AU960" s="1"/>
      <c r="AV960" s="1"/>
      <c r="AW960" s="1"/>
      <c r="AX960" s="1"/>
      <c r="AY960" s="1"/>
    </row>
    <row r="961" spans="25:51" ht="15.75" customHeight="1" x14ac:dyDescent="0.25">
      <c r="Y961" s="1"/>
      <c r="AR961" s="1"/>
      <c r="AS961" s="1"/>
      <c r="AT961" s="1"/>
      <c r="AU961" s="1"/>
      <c r="AV961" s="1"/>
      <c r="AW961" s="1"/>
      <c r="AX961" s="1"/>
      <c r="AY961" s="1"/>
    </row>
    <row r="962" spans="25:51" ht="15.75" customHeight="1" x14ac:dyDescent="0.25">
      <c r="Y962" s="1"/>
      <c r="AR962" s="1"/>
      <c r="AS962" s="1"/>
      <c r="AT962" s="1"/>
      <c r="AU962" s="1"/>
      <c r="AV962" s="1"/>
      <c r="AW962" s="1"/>
      <c r="AX962" s="1"/>
      <c r="AY962" s="1"/>
    </row>
    <row r="963" spans="25:51" ht="15.75" customHeight="1" x14ac:dyDescent="0.25">
      <c r="Y963" s="1"/>
      <c r="AR963" s="1"/>
      <c r="AS963" s="1"/>
      <c r="AT963" s="1"/>
      <c r="AU963" s="1"/>
      <c r="AV963" s="1"/>
      <c r="AW963" s="1"/>
      <c r="AX963" s="1"/>
      <c r="AY963" s="1"/>
    </row>
    <row r="964" spans="25:51" ht="15.75" customHeight="1" x14ac:dyDescent="0.25">
      <c r="Y964" s="1"/>
      <c r="AR964" s="1"/>
      <c r="AS964" s="1"/>
      <c r="AT964" s="1"/>
      <c r="AU964" s="1"/>
      <c r="AV964" s="1"/>
      <c r="AW964" s="1"/>
      <c r="AX964" s="1"/>
      <c r="AY964" s="1"/>
    </row>
    <row r="965" spans="25:51" ht="15.75" customHeight="1" x14ac:dyDescent="0.25">
      <c r="Y965" s="1"/>
      <c r="AR965" s="1"/>
      <c r="AS965" s="1"/>
      <c r="AT965" s="1"/>
      <c r="AU965" s="1"/>
      <c r="AV965" s="1"/>
      <c r="AW965" s="1"/>
      <c r="AX965" s="1"/>
      <c r="AY965" s="1"/>
    </row>
    <row r="966" spans="25:51" ht="15.75" customHeight="1" x14ac:dyDescent="0.25">
      <c r="Y966" s="1"/>
      <c r="AR966" s="1"/>
      <c r="AS966" s="1"/>
      <c r="AT966" s="1"/>
      <c r="AU966" s="1"/>
      <c r="AV966" s="1"/>
      <c r="AW966" s="1"/>
      <c r="AX966" s="1"/>
      <c r="AY966" s="1"/>
    </row>
    <row r="967" spans="25:51" ht="15.75" customHeight="1" x14ac:dyDescent="0.25">
      <c r="Y967" s="1"/>
      <c r="AR967" s="1"/>
      <c r="AS967" s="1"/>
      <c r="AT967" s="1"/>
      <c r="AU967" s="1"/>
      <c r="AV967" s="1"/>
      <c r="AW967" s="1"/>
      <c r="AX967" s="1"/>
      <c r="AY967" s="1"/>
    </row>
    <row r="968" spans="25:51" ht="15.75" customHeight="1" x14ac:dyDescent="0.25">
      <c r="Y968" s="1"/>
      <c r="AR968" s="1"/>
      <c r="AS968" s="1"/>
      <c r="AT968" s="1"/>
      <c r="AU968" s="1"/>
      <c r="AV968" s="1"/>
      <c r="AW968" s="1"/>
      <c r="AX968" s="1"/>
      <c r="AY968" s="1"/>
    </row>
    <row r="969" spans="25:51" ht="15.75" customHeight="1" x14ac:dyDescent="0.25">
      <c r="Y969" s="1"/>
      <c r="AR969" s="1"/>
      <c r="AS969" s="1"/>
      <c r="AT969" s="1"/>
      <c r="AU969" s="1"/>
      <c r="AV969" s="1"/>
      <c r="AW969" s="1"/>
      <c r="AX969" s="1"/>
      <c r="AY969" s="1"/>
    </row>
    <row r="970" spans="25:51" ht="15.75" customHeight="1" x14ac:dyDescent="0.25">
      <c r="Y970" s="1"/>
      <c r="AR970" s="1"/>
      <c r="AS970" s="1"/>
      <c r="AT970" s="1"/>
      <c r="AU970" s="1"/>
      <c r="AV970" s="1"/>
      <c r="AW970" s="1"/>
      <c r="AX970" s="1"/>
      <c r="AY970" s="1"/>
    </row>
    <row r="971" spans="25:51" ht="15.75" customHeight="1" x14ac:dyDescent="0.25">
      <c r="Y971" s="1"/>
      <c r="AR971" s="1"/>
      <c r="AS971" s="1"/>
      <c r="AT971" s="1"/>
      <c r="AU971" s="1"/>
      <c r="AV971" s="1"/>
      <c r="AW971" s="1"/>
      <c r="AX971" s="1"/>
      <c r="AY971" s="1"/>
    </row>
    <row r="972" spans="25:51" ht="15.75" customHeight="1" x14ac:dyDescent="0.25">
      <c r="Y972" s="1"/>
      <c r="AR972" s="1"/>
      <c r="AS972" s="1"/>
      <c r="AT972" s="1"/>
      <c r="AU972" s="1"/>
      <c r="AV972" s="1"/>
      <c r="AW972" s="1"/>
      <c r="AX972" s="1"/>
      <c r="AY972" s="1"/>
    </row>
    <row r="973" spans="25:51" ht="15.75" customHeight="1" x14ac:dyDescent="0.25">
      <c r="Y973" s="1"/>
      <c r="AR973" s="1"/>
      <c r="AS973" s="1"/>
      <c r="AT973" s="1"/>
      <c r="AU973" s="1"/>
      <c r="AV973" s="1"/>
      <c r="AW973" s="1"/>
      <c r="AX973" s="1"/>
      <c r="AY973" s="1"/>
    </row>
    <row r="974" spans="25:51" ht="15.75" customHeight="1" x14ac:dyDescent="0.25">
      <c r="Y974" s="1"/>
      <c r="AR974" s="1"/>
      <c r="AS974" s="1"/>
      <c r="AT974" s="1"/>
      <c r="AU974" s="1"/>
      <c r="AV974" s="1"/>
      <c r="AW974" s="1"/>
      <c r="AX974" s="1"/>
      <c r="AY974" s="1"/>
    </row>
    <row r="975" spans="25:51" ht="15.75" customHeight="1" x14ac:dyDescent="0.25">
      <c r="Y975" s="1"/>
      <c r="AR975" s="1"/>
      <c r="AS975" s="1"/>
      <c r="AT975" s="1"/>
      <c r="AU975" s="1"/>
      <c r="AV975" s="1"/>
      <c r="AW975" s="1"/>
      <c r="AX975" s="1"/>
      <c r="AY975" s="1"/>
    </row>
    <row r="976" spans="25:51" ht="15.75" customHeight="1" x14ac:dyDescent="0.25">
      <c r="Y976" s="1"/>
      <c r="AR976" s="1"/>
      <c r="AS976" s="1"/>
      <c r="AT976" s="1"/>
      <c r="AU976" s="1"/>
      <c r="AV976" s="1"/>
      <c r="AW976" s="1"/>
      <c r="AX976" s="1"/>
      <c r="AY976" s="1"/>
    </row>
    <row r="977" spans="25:51" ht="15.75" customHeight="1" x14ac:dyDescent="0.25">
      <c r="Y977" s="1"/>
      <c r="AR977" s="1"/>
      <c r="AS977" s="1"/>
      <c r="AT977" s="1"/>
      <c r="AU977" s="1"/>
      <c r="AV977" s="1"/>
      <c r="AW977" s="1"/>
      <c r="AX977" s="1"/>
      <c r="AY977" s="1"/>
    </row>
    <row r="978" spans="25:51" ht="15.75" customHeight="1" x14ac:dyDescent="0.25">
      <c r="Y978" s="1"/>
      <c r="AR978" s="1"/>
      <c r="AS978" s="1"/>
      <c r="AT978" s="1"/>
      <c r="AU978" s="1"/>
      <c r="AV978" s="1"/>
      <c r="AW978" s="1"/>
      <c r="AX978" s="1"/>
      <c r="AY978" s="1"/>
    </row>
    <row r="979" spans="25:51" ht="15.75" customHeight="1" x14ac:dyDescent="0.25">
      <c r="Y979" s="1"/>
      <c r="AR979" s="1"/>
      <c r="AS979" s="1"/>
      <c r="AT979" s="1"/>
      <c r="AU979" s="1"/>
      <c r="AV979" s="1"/>
      <c r="AW979" s="1"/>
      <c r="AX979" s="1"/>
      <c r="AY979" s="1"/>
    </row>
    <row r="980" spans="25:51" ht="15.75" customHeight="1" x14ac:dyDescent="0.25">
      <c r="Y980" s="1"/>
      <c r="AR980" s="1"/>
      <c r="AS980" s="1"/>
      <c r="AT980" s="1"/>
      <c r="AU980" s="1"/>
      <c r="AV980" s="1"/>
      <c r="AW980" s="1"/>
      <c r="AX980" s="1"/>
      <c r="AY980" s="1"/>
    </row>
    <row r="981" spans="25:51" ht="15.75" customHeight="1" x14ac:dyDescent="0.25">
      <c r="Y981" s="1"/>
      <c r="AR981" s="1"/>
      <c r="AS981" s="1"/>
      <c r="AT981" s="1"/>
      <c r="AU981" s="1"/>
      <c r="AV981" s="1"/>
      <c r="AW981" s="1"/>
      <c r="AX981" s="1"/>
      <c r="AY981" s="1"/>
    </row>
    <row r="982" spans="25:51" ht="15.75" customHeight="1" x14ac:dyDescent="0.25">
      <c r="Y982" s="1"/>
      <c r="AR982" s="1"/>
      <c r="AS982" s="1"/>
      <c r="AT982" s="1"/>
      <c r="AU982" s="1"/>
      <c r="AV982" s="1"/>
      <c r="AW982" s="1"/>
      <c r="AX982" s="1"/>
      <c r="AY982" s="1"/>
    </row>
    <row r="983" spans="25:51" ht="15.75" customHeight="1" x14ac:dyDescent="0.25">
      <c r="Y983" s="1"/>
      <c r="AR983" s="1"/>
      <c r="AS983" s="1"/>
      <c r="AT983" s="1"/>
      <c r="AU983" s="1"/>
      <c r="AV983" s="1"/>
      <c r="AW983" s="1"/>
      <c r="AX983" s="1"/>
      <c r="AY983" s="1"/>
    </row>
    <row r="984" spans="25:51" ht="15.75" customHeight="1" x14ac:dyDescent="0.25">
      <c r="Y984" s="1"/>
      <c r="AR984" s="1"/>
      <c r="AS984" s="1"/>
      <c r="AT984" s="1"/>
      <c r="AU984" s="1"/>
      <c r="AV984" s="1"/>
      <c r="AW984" s="1"/>
      <c r="AX984" s="1"/>
      <c r="AY984" s="1"/>
    </row>
    <row r="985" spans="25:51" ht="15.75" customHeight="1" x14ac:dyDescent="0.25">
      <c r="Y985" s="1"/>
      <c r="AR985" s="1"/>
      <c r="AS985" s="1"/>
      <c r="AT985" s="1"/>
      <c r="AU985" s="1"/>
      <c r="AV985" s="1"/>
      <c r="AW985" s="1"/>
      <c r="AX985" s="1"/>
      <c r="AY985" s="1"/>
    </row>
    <row r="986" spans="25:51" ht="15.75" customHeight="1" x14ac:dyDescent="0.25">
      <c r="Y986" s="1"/>
      <c r="AR986" s="1"/>
      <c r="AS986" s="1"/>
      <c r="AT986" s="1"/>
      <c r="AU986" s="1"/>
      <c r="AV986" s="1"/>
      <c r="AW986" s="1"/>
      <c r="AX986" s="1"/>
      <c r="AY986" s="1"/>
    </row>
    <row r="987" spans="25:51" ht="15.75" customHeight="1" x14ac:dyDescent="0.25">
      <c r="Y987" s="1"/>
      <c r="AR987" s="1"/>
      <c r="AS987" s="1"/>
      <c r="AT987" s="1"/>
      <c r="AU987" s="1"/>
      <c r="AV987" s="1"/>
      <c r="AW987" s="1"/>
      <c r="AX987" s="1"/>
      <c r="AY987" s="1"/>
    </row>
    <row r="988" spans="25:51" ht="15.75" customHeight="1" x14ac:dyDescent="0.25">
      <c r="Y988" s="1"/>
      <c r="AR988" s="1"/>
      <c r="AS988" s="1"/>
      <c r="AT988" s="1"/>
      <c r="AU988" s="1"/>
      <c r="AV988" s="1"/>
      <c r="AW988" s="1"/>
      <c r="AX988" s="1"/>
      <c r="AY988" s="1"/>
    </row>
    <row r="989" spans="25:51" ht="15.75" customHeight="1" x14ac:dyDescent="0.25">
      <c r="Y989" s="1"/>
      <c r="AR989" s="1"/>
      <c r="AS989" s="1"/>
      <c r="AT989" s="1"/>
      <c r="AU989" s="1"/>
      <c r="AV989" s="1"/>
      <c r="AW989" s="1"/>
      <c r="AX989" s="1"/>
      <c r="AY989" s="1"/>
    </row>
    <row r="990" spans="25:51" ht="15.75" customHeight="1" x14ac:dyDescent="0.25">
      <c r="Y990" s="1"/>
      <c r="AR990" s="1"/>
      <c r="AS990" s="1"/>
      <c r="AT990" s="1"/>
      <c r="AU990" s="1"/>
      <c r="AV990" s="1"/>
      <c r="AW990" s="1"/>
      <c r="AX990" s="1"/>
      <c r="AY990" s="1"/>
    </row>
    <row r="991" spans="25:51" ht="15.75" customHeight="1" x14ac:dyDescent="0.25">
      <c r="Y991" s="1"/>
      <c r="AR991" s="1"/>
      <c r="AS991" s="1"/>
      <c r="AT991" s="1"/>
      <c r="AU991" s="1"/>
      <c r="AV991" s="1"/>
      <c r="AW991" s="1"/>
      <c r="AX991" s="1"/>
      <c r="AY991" s="1"/>
    </row>
    <row r="992" spans="25:51" ht="15.75" customHeight="1" x14ac:dyDescent="0.25">
      <c r="Y992" s="1"/>
      <c r="AR992" s="1"/>
      <c r="AS992" s="1"/>
      <c r="AT992" s="1"/>
      <c r="AU992" s="1"/>
      <c r="AV992" s="1"/>
      <c r="AW992" s="1"/>
      <c r="AX992" s="1"/>
      <c r="AY992" s="1"/>
    </row>
    <row r="993" spans="25:51" ht="15.75" customHeight="1" x14ac:dyDescent="0.25">
      <c r="Y993" s="1"/>
      <c r="AR993" s="1"/>
      <c r="AS993" s="1"/>
      <c r="AT993" s="1"/>
      <c r="AU993" s="1"/>
      <c r="AV993" s="1"/>
      <c r="AW993" s="1"/>
      <c r="AX993" s="1"/>
      <c r="AY993" s="1"/>
    </row>
    <row r="994" spans="25:51" ht="15.75" customHeight="1" x14ac:dyDescent="0.25">
      <c r="Y994" s="1"/>
      <c r="AR994" s="1"/>
      <c r="AS994" s="1"/>
      <c r="AT994" s="1"/>
      <c r="AU994" s="1"/>
      <c r="AV994" s="1"/>
      <c r="AW994" s="1"/>
      <c r="AX994" s="1"/>
      <c r="AY994" s="1"/>
    </row>
    <row r="995" spans="25:51" ht="15.75" customHeight="1" x14ac:dyDescent="0.25">
      <c r="Y995" s="1"/>
      <c r="AR995" s="1"/>
      <c r="AS995" s="1"/>
      <c r="AT995" s="1"/>
      <c r="AU995" s="1"/>
      <c r="AV995" s="1"/>
      <c r="AW995" s="1"/>
      <c r="AX995" s="1"/>
      <c r="AY995" s="1"/>
    </row>
    <row r="996" spans="25:51" ht="15.75" customHeight="1" x14ac:dyDescent="0.25">
      <c r="Y996" s="1"/>
      <c r="AR996" s="1"/>
      <c r="AS996" s="1"/>
      <c r="AT996" s="1"/>
      <c r="AU996" s="1"/>
      <c r="AV996" s="1"/>
      <c r="AW996" s="1"/>
      <c r="AX996" s="1"/>
      <c r="AY996" s="1"/>
    </row>
    <row r="997" spans="25:51" ht="15.75" customHeight="1" x14ac:dyDescent="0.25">
      <c r="Y997" s="1"/>
      <c r="AR997" s="1"/>
      <c r="AS997" s="1"/>
      <c r="AT997" s="1"/>
      <c r="AU997" s="1"/>
      <c r="AV997" s="1"/>
      <c r="AW997" s="1"/>
      <c r="AX997" s="1"/>
      <c r="AY997" s="1"/>
    </row>
    <row r="998" spans="25:51" ht="15.75" customHeight="1" x14ac:dyDescent="0.25">
      <c r="Y998" s="1"/>
      <c r="AR998" s="1"/>
      <c r="AS998" s="1"/>
      <c r="AT998" s="1"/>
      <c r="AU998" s="1"/>
      <c r="AV998" s="1"/>
      <c r="AW998" s="1"/>
      <c r="AX998" s="1"/>
      <c r="AY998" s="1"/>
    </row>
    <row r="999" spans="25:51" ht="15.75" customHeight="1" x14ac:dyDescent="0.25">
      <c r="Y999" s="1"/>
      <c r="AR999" s="1"/>
      <c r="AS999" s="1"/>
      <c r="AT999" s="1"/>
      <c r="AU999" s="1"/>
      <c r="AV999" s="1"/>
      <c r="AW999" s="1"/>
      <c r="AX999" s="1"/>
      <c r="AY999" s="1"/>
    </row>
    <row r="1000" spans="25:51" ht="15.75" customHeight="1" x14ac:dyDescent="0.25">
      <c r="Y1000" s="1"/>
      <c r="AR1000" s="1"/>
    </row>
    <row r="1001" spans="25:51" ht="15.75" customHeight="1" x14ac:dyDescent="0.25">
      <c r="Y1001" s="1"/>
      <c r="AR1001" s="1"/>
    </row>
  </sheetData>
  <mergeCells count="23">
    <mergeCell ref="AS15:AU15"/>
    <mergeCell ref="AS16:AU16"/>
    <mergeCell ref="C3:D6"/>
    <mergeCell ref="Q5:R5"/>
    <mergeCell ref="AT3:AV4"/>
    <mergeCell ref="AS10:AU10"/>
    <mergeCell ref="AS11:AU11"/>
    <mergeCell ref="AS12:AU12"/>
    <mergeCell ref="AS13:AU13"/>
    <mergeCell ref="AS14:AU14"/>
    <mergeCell ref="AS17:AU17"/>
    <mergeCell ref="AS18:AU18"/>
    <mergeCell ref="AS19:AU19"/>
    <mergeCell ref="AS20:AU20"/>
    <mergeCell ref="AS21:AU21"/>
    <mergeCell ref="AS5:AU5"/>
    <mergeCell ref="AS6:AU6"/>
    <mergeCell ref="AS7:AU7"/>
    <mergeCell ref="AS8:AU8"/>
    <mergeCell ref="AS9:AU9"/>
    <mergeCell ref="AA5:AO5"/>
    <mergeCell ref="AA6:AO6"/>
    <mergeCell ref="AA4:AO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 de Venta</vt:lpstr>
      <vt:lpstr>Costos 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Musetti, Margarita</dc:creator>
  <cp:lastModifiedBy>Fede Dela</cp:lastModifiedBy>
  <dcterms:created xsi:type="dcterms:W3CDTF">2018-06-21T00:14:05Z</dcterms:created>
  <dcterms:modified xsi:type="dcterms:W3CDTF">2021-03-13T14:48:56Z</dcterms:modified>
</cp:coreProperties>
</file>